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ქვეყნის გარეთ" sheetId="2" r:id="rId1"/>
    <sheet name="ქვეყნის შიგნით" sheetId="3" r:id="rId2"/>
    <sheet name="Sheet3" sheetId="4" r:id="rId3"/>
  </sheets>
  <calcPr calcId="125725"/>
</workbook>
</file>

<file path=xl/calcChain.xml><?xml version="1.0" encoding="utf-8"?>
<calcChain xmlns="http://schemas.openxmlformats.org/spreadsheetml/2006/main">
  <c r="K75" i="2"/>
  <c r="L75"/>
  <c r="M75"/>
  <c r="N75"/>
  <c r="J75"/>
  <c r="K73"/>
  <c r="L73"/>
  <c r="M73"/>
  <c r="J73"/>
  <c r="J71"/>
  <c r="I66"/>
  <c r="I68"/>
  <c r="I48"/>
  <c r="I50"/>
  <c r="I25"/>
  <c r="K108" i="3"/>
  <c r="J108"/>
  <c r="I108"/>
  <c r="K103"/>
  <c r="H101"/>
  <c r="K99"/>
  <c r="J99"/>
  <c r="J103" s="1"/>
  <c r="I99"/>
  <c r="I103" s="1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76"/>
  <c r="K74"/>
  <c r="K78" s="1"/>
  <c r="J74"/>
  <c r="J78" s="1"/>
  <c r="I74"/>
  <c r="I78" s="1"/>
  <c r="H73"/>
  <c r="H72"/>
  <c r="H71"/>
  <c r="H70"/>
  <c r="H69"/>
  <c r="H68"/>
  <c r="H67"/>
  <c r="H66"/>
  <c r="H65"/>
  <c r="H64"/>
  <c r="H63"/>
  <c r="H62"/>
  <c r="H61"/>
  <c r="H60"/>
  <c r="H55"/>
  <c r="K53"/>
  <c r="K57" s="1"/>
  <c r="J53"/>
  <c r="J57" s="1"/>
  <c r="I53"/>
  <c r="I106" s="1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N64" i="2"/>
  <c r="M64"/>
  <c r="L64"/>
  <c r="J64"/>
  <c r="I63"/>
  <c r="I62"/>
  <c r="I61"/>
  <c r="I60"/>
  <c r="I59"/>
  <c r="I58"/>
  <c r="I57"/>
  <c r="I56"/>
  <c r="K55"/>
  <c r="I55" s="1"/>
  <c r="K54"/>
  <c r="I54" s="1"/>
  <c r="K53"/>
  <c r="N46"/>
  <c r="M46"/>
  <c r="L46"/>
  <c r="L71" s="1"/>
  <c r="K46"/>
  <c r="J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N21"/>
  <c r="N23" s="1"/>
  <c r="N73" s="1"/>
  <c r="I73" s="1"/>
  <c r="M21"/>
  <c r="M23" s="1"/>
  <c r="L21"/>
  <c r="K21"/>
  <c r="J21"/>
  <c r="I20"/>
  <c r="I19"/>
  <c r="I18"/>
  <c r="I17"/>
  <c r="I16"/>
  <c r="I15"/>
  <c r="I14"/>
  <c r="I13"/>
  <c r="I12"/>
  <c r="I11"/>
  <c r="I10"/>
  <c r="I9"/>
  <c r="I8"/>
  <c r="K71" l="1"/>
  <c r="I71" s="1"/>
  <c r="I75"/>
  <c r="M71"/>
  <c r="N71"/>
  <c r="I21"/>
  <c r="I23"/>
  <c r="H53" i="3"/>
  <c r="H57" s="1"/>
  <c r="H110" s="1"/>
  <c r="I57"/>
  <c r="I110" s="1"/>
  <c r="H99"/>
  <c r="H103" s="1"/>
  <c r="H108"/>
  <c r="J110"/>
  <c r="H74"/>
  <c r="H78" s="1"/>
  <c r="K110"/>
  <c r="K106"/>
  <c r="J106"/>
  <c r="I46" i="2"/>
  <c r="K64"/>
  <c r="I53"/>
  <c r="I64" s="1"/>
  <c r="H106" i="3" l="1"/>
</calcChain>
</file>

<file path=xl/sharedStrings.xml><?xml version="1.0" encoding="utf-8"?>
<sst xmlns="http://schemas.openxmlformats.org/spreadsheetml/2006/main" count="760" uniqueCount="307">
  <si>
    <t>#</t>
  </si>
  <si>
    <t>Tanamdeboba</t>
  </si>
  <si>
    <t>დეპარტამენტი</t>
  </si>
  <si>
    <t>saxeli gvari</t>
  </si>
  <si>
    <t>brZanebis # da TariRi</t>
  </si>
  <si>
    <t>ქვეყანა</t>
  </si>
  <si>
    <t xml:space="preserve"> mivlinebis mizani</t>
  </si>
  <si>
    <t>mivlinebis periodi</t>
  </si>
  <si>
    <t>gaweuli xarji sul</t>
  </si>
  <si>
    <t>maT Soris</t>
  </si>
  <si>
    <t>mgzavrobis xarji</t>
  </si>
  <si>
    <t>sacxovrebeli farTobis daqiravebis xarji</t>
  </si>
  <si>
    <t>sadReRamiso norma</t>
  </si>
  <si>
    <t>ვიზა</t>
  </si>
  <si>
    <t>მივლინებასთან დაკავშირებული სხვა ხარჯი</t>
  </si>
  <si>
    <t>შენიშვნა</t>
  </si>
  <si>
    <t>გერმანია</t>
  </si>
  <si>
    <t>ჯემალ მეტრეველი</t>
  </si>
  <si>
    <t>დეპარტ.უფროსი</t>
  </si>
  <si>
    <t>დავით გუნაშვილი</t>
  </si>
  <si>
    <t>მთ.სპეციალისტი</t>
  </si>
  <si>
    <t>თინათინ აღნიაშვილი</t>
  </si>
  <si>
    <t>მინისტრი</t>
  </si>
  <si>
    <t>ლევან იზორია</t>
  </si>
  <si>
    <t>ლელა ჩიქოვანი</t>
  </si>
  <si>
    <t>ნინო თოლორდავა</t>
  </si>
  <si>
    <t>გიორგი გაგუა</t>
  </si>
  <si>
    <t>პროტოკოლი</t>
  </si>
  <si>
    <t>მაგდალინა აზალაძე</t>
  </si>
  <si>
    <t>მინისტრის მოადგილე</t>
  </si>
  <si>
    <t>გიორგი ბუთხუზი</t>
  </si>
  <si>
    <t>თეონა მაზიაშვილი</t>
  </si>
  <si>
    <t>თათია ონიანი</t>
  </si>
  <si>
    <t>დეპ. უფროსი</t>
  </si>
  <si>
    <t>შალვა თევდორაძე</t>
  </si>
  <si>
    <t>დავით უჩაძე</t>
  </si>
  <si>
    <t>მინისტრის პირველი მოადგილე</t>
  </si>
  <si>
    <t>ნუკრი გელაშვილი</t>
  </si>
  <si>
    <t>გიორგი მურადაშვილი</t>
  </si>
  <si>
    <t>დავით დავლაშელიძე</t>
  </si>
  <si>
    <t>სტრ.კომ.და საზო</t>
  </si>
  <si>
    <t>ირაკლი გვასალია</t>
  </si>
  <si>
    <t>მაკა პეტრიაშვილი</t>
  </si>
  <si>
    <t>თინათინ მზარელუა</t>
  </si>
  <si>
    <t>სამმ.უფროსი</t>
  </si>
  <si>
    <t>სამმ. უფროსი</t>
  </si>
  <si>
    <t>სამსახურებრივი</t>
  </si>
  <si>
    <t>ნიკოლოზ მოლოდინაშვილი</t>
  </si>
  <si>
    <t xml:space="preserve">უკრაინა </t>
  </si>
  <si>
    <t xml:space="preserve">გერმანია </t>
  </si>
  <si>
    <t>სამსახ. უფროსი</t>
  </si>
  <si>
    <t>დავით კაშია</t>
  </si>
  <si>
    <t>დეპ. უფროს. მოადგ</t>
  </si>
  <si>
    <t>საინფ.ტექ.დეპ.</t>
  </si>
  <si>
    <t>ადამ. რესურს.დეპ.</t>
  </si>
  <si>
    <t>დაზღვევა</t>
  </si>
  <si>
    <t>სოც.საკ. ფსიქ.დეპ.</t>
  </si>
  <si>
    <t>ევრო-ატლ. დეპ</t>
  </si>
  <si>
    <t xml:space="preserve">ბელგია </t>
  </si>
  <si>
    <t>იურიდ. დეპარტ.</t>
  </si>
  <si>
    <t>ვეფხვია გრიგალაშვილი</t>
  </si>
  <si>
    <t xml:space="preserve">N3326, 27.09.18; </t>
  </si>
  <si>
    <t>დეპ.უფროსის მოად.</t>
  </si>
  <si>
    <t>ო ქ ტ ო მ ბ ე რ ი</t>
  </si>
  <si>
    <t>3.10-4.10</t>
  </si>
  <si>
    <t xml:space="preserve">N3352, 28.09.18; </t>
  </si>
  <si>
    <t>2.10-4.10</t>
  </si>
  <si>
    <t xml:space="preserve">N3365, 1.10.18; </t>
  </si>
  <si>
    <t xml:space="preserve">რუმინეთი </t>
  </si>
  <si>
    <t>3.10-5.10</t>
  </si>
  <si>
    <t>ოლღა მარსაგიშვილი</t>
  </si>
  <si>
    <t xml:space="preserve">N3362, 1.10.18; </t>
  </si>
  <si>
    <t xml:space="preserve">აშშ (ნიუპორტი) </t>
  </si>
  <si>
    <t>3.10-16.12</t>
  </si>
  <si>
    <t xml:space="preserve">N3152, 12.09.18; </t>
  </si>
  <si>
    <t>ავსტრალია</t>
  </si>
  <si>
    <t>14.10-29.10</t>
  </si>
  <si>
    <t>დეპ. უფროსის მოადგ.</t>
  </si>
  <si>
    <t xml:space="preserve">N3155, 12.09.18; </t>
  </si>
  <si>
    <t>7.10-13.10</t>
  </si>
  <si>
    <t xml:space="preserve">N3485, 12.10.18; </t>
  </si>
  <si>
    <t xml:space="preserve">დ.ბრიტანეთი </t>
  </si>
  <si>
    <t>15.10-20.10</t>
  </si>
  <si>
    <t xml:space="preserve">N3487, 12.10.18; </t>
  </si>
  <si>
    <t>15.10-18.10</t>
  </si>
  <si>
    <t>სამმ.უფრ. მოადგ.</t>
  </si>
  <si>
    <t xml:space="preserve">N3497, 12.10.18; </t>
  </si>
  <si>
    <t xml:space="preserve">თურქეთი </t>
  </si>
  <si>
    <t>21.10-27.10</t>
  </si>
  <si>
    <t xml:space="preserve">N3554, 17.10.18; </t>
  </si>
  <si>
    <t xml:space="preserve">პორტუგალია </t>
  </si>
  <si>
    <t>17.10-23.10</t>
  </si>
  <si>
    <t xml:space="preserve">შვეიცარია </t>
  </si>
  <si>
    <t>ეკატერინე ხარაშვილი</t>
  </si>
  <si>
    <t xml:space="preserve">N3193, 14.09.18; </t>
  </si>
  <si>
    <t>7.10-12.10</t>
  </si>
  <si>
    <t xml:space="preserve">ლიეტუვა </t>
  </si>
  <si>
    <t>დეპარტ.უფრ</t>
  </si>
  <si>
    <t>ზვიად ოქროპირიძე</t>
  </si>
  <si>
    <t xml:space="preserve">N3638, 26.10.18; </t>
  </si>
  <si>
    <t>4.11-9.11</t>
  </si>
  <si>
    <t>სულ ოქტომბერი</t>
  </si>
  <si>
    <t>ნ ო ე მ ბ ე რ ი</t>
  </si>
  <si>
    <t xml:space="preserve">საფრანგეთი </t>
  </si>
  <si>
    <t xml:space="preserve">N3679, 31.10.18; </t>
  </si>
  <si>
    <t xml:space="preserve">იორდანია </t>
  </si>
  <si>
    <t xml:space="preserve">N3642, 26.10.18; </t>
  </si>
  <si>
    <t>28.10-30.10</t>
  </si>
  <si>
    <t xml:space="preserve">N3662, 29.10.18; </t>
  </si>
  <si>
    <t>13.11-17.11</t>
  </si>
  <si>
    <t xml:space="preserve">N3785, 9.11.18; </t>
  </si>
  <si>
    <t>14.11-16.11</t>
  </si>
  <si>
    <t xml:space="preserve">N2690, 1.08.18; </t>
  </si>
  <si>
    <t>18.11-23.11</t>
  </si>
  <si>
    <t>ნოდარ ნადარაია</t>
  </si>
  <si>
    <t xml:space="preserve">N3830, 14.11.18; </t>
  </si>
  <si>
    <t>21.11-25.11</t>
  </si>
  <si>
    <t xml:space="preserve">N3882, 19.11.18; </t>
  </si>
  <si>
    <t xml:space="preserve">ავღანეთი </t>
  </si>
  <si>
    <t>ნიკა ბერელიძე</t>
  </si>
  <si>
    <t>თ/პოლიტ. და დაგეგ.</t>
  </si>
  <si>
    <t>გელა ფოჩხუა</t>
  </si>
  <si>
    <t xml:space="preserve">N3880, 19.11.18; </t>
  </si>
  <si>
    <t xml:space="preserve">შვედეთი </t>
  </si>
  <si>
    <t>25.11-7.12</t>
  </si>
  <si>
    <t>დეპარტ. უფროსი</t>
  </si>
  <si>
    <t xml:space="preserve">N3932, 22.11.18; </t>
  </si>
  <si>
    <t>25.11-28.11</t>
  </si>
  <si>
    <t xml:space="preserve">N3933, 22.11.18; </t>
  </si>
  <si>
    <t xml:space="preserve">N3792, 9.11.18; </t>
  </si>
  <si>
    <t>21.11-15.11</t>
  </si>
  <si>
    <t>შალვა ძებისაშვილი</t>
  </si>
  <si>
    <t xml:space="preserve">N3957, 27.11.18; </t>
  </si>
  <si>
    <t>28.11-30.11</t>
  </si>
  <si>
    <t>მარიამ ტაბატაძე</t>
  </si>
  <si>
    <t xml:space="preserve">N3715, 6.11.18; </t>
  </si>
  <si>
    <t>2.12-8.12</t>
  </si>
  <si>
    <t>სულ ნოემბერი</t>
  </si>
  <si>
    <t>დ ე კ ე მ ბ ე რ ი</t>
  </si>
  <si>
    <t xml:space="preserve">N3997, 3.12.18; </t>
  </si>
  <si>
    <t>6.12-8.12</t>
  </si>
  <si>
    <t xml:space="preserve"> გიორგი ბუთხუზი</t>
  </si>
  <si>
    <t xml:space="preserve">N4016, 5.12.18; </t>
  </si>
  <si>
    <t>9.12-15.12</t>
  </si>
  <si>
    <t xml:space="preserve">N3918, 21.11.18; </t>
  </si>
  <si>
    <t xml:space="preserve">9.12-16.12, </t>
  </si>
  <si>
    <t>ვასილი გარსევანიშვილი</t>
  </si>
  <si>
    <t xml:space="preserve">N4044, 7.12.18; </t>
  </si>
  <si>
    <t xml:space="preserve">ესტონეთი </t>
  </si>
  <si>
    <t>11.12-14.12,</t>
  </si>
  <si>
    <t xml:space="preserve">N4065, 11.12.18; </t>
  </si>
  <si>
    <t xml:space="preserve"> 10.12-13.12</t>
  </si>
  <si>
    <t xml:space="preserve">N3992, 30.11.18; </t>
  </si>
  <si>
    <t xml:space="preserve">ისრაელი </t>
  </si>
  <si>
    <t>17.12-19.12</t>
  </si>
  <si>
    <t>სულ დეკემბერი</t>
  </si>
  <si>
    <t>ქალაქი</t>
  </si>
  <si>
    <t>ქუთაისი</t>
  </si>
  <si>
    <t>სამსახურეობრივი</t>
  </si>
  <si>
    <t>დავით ბედიანიძე</t>
  </si>
  <si>
    <t>ბათუმი</t>
  </si>
  <si>
    <t>ალექსანდრე მირიანაშვილი</t>
  </si>
  <si>
    <t>ეთერ ჭონიშვილი</t>
  </si>
  <si>
    <t>თეონა კერძევაძე</t>
  </si>
  <si>
    <t>ლილი გოგოხია</t>
  </si>
  <si>
    <t>ლელა ჯიშკარიანი</t>
  </si>
  <si>
    <t>გორი</t>
  </si>
  <si>
    <t>ირაკლი კუთხაშვილი</t>
  </si>
  <si>
    <t>სამმ.უფროსის მოად.</t>
  </si>
  <si>
    <t>თელავი</t>
  </si>
  <si>
    <t>ო ქ ტ ო მ  ბ ე რ ი</t>
  </si>
  <si>
    <t xml:space="preserve">N1001, 3.10.18; </t>
  </si>
  <si>
    <t>5.10-6.10</t>
  </si>
  <si>
    <t xml:space="preserve">N1003, 3.10.18; </t>
  </si>
  <si>
    <t>4.10-5.10</t>
  </si>
  <si>
    <t>დეპ. უფროსის მოად.</t>
  </si>
  <si>
    <t xml:space="preserve">N971, 28.09.18; </t>
  </si>
  <si>
    <t>9.10-10.10</t>
  </si>
  <si>
    <t xml:space="preserve">N1021, 5.10.18; </t>
  </si>
  <si>
    <t xml:space="preserve">N932, 21.09.18; </t>
  </si>
  <si>
    <t>24.09-26.09</t>
  </si>
  <si>
    <t xml:space="preserve">N1051, 11.10.18; </t>
  </si>
  <si>
    <t xml:space="preserve">გორი </t>
  </si>
  <si>
    <t xml:space="preserve">N1033, 9.10.18; </t>
  </si>
  <si>
    <t xml:space="preserve">ზესტაფონი </t>
  </si>
  <si>
    <t xml:space="preserve">N999, 3.10.18; </t>
  </si>
  <si>
    <t>ახალციხე</t>
  </si>
  <si>
    <t xml:space="preserve">N966, 27.09.18; </t>
  </si>
  <si>
    <t xml:space="preserve">N985, 28.09.18; </t>
  </si>
  <si>
    <t>ხაშური</t>
  </si>
  <si>
    <t xml:space="preserve">N965, 27.09.18; </t>
  </si>
  <si>
    <t xml:space="preserve">N857, 11.09.18; </t>
  </si>
  <si>
    <t xml:space="preserve">N826, 4.09.18; </t>
  </si>
  <si>
    <t xml:space="preserve">N626, 10.08.18; </t>
  </si>
  <si>
    <t>სამტრედია</t>
  </si>
  <si>
    <t xml:space="preserve">N407, 24.07.18; </t>
  </si>
  <si>
    <t xml:space="preserve">N1072, 15.10.18; </t>
  </si>
  <si>
    <t xml:space="preserve">მუხროვანი </t>
  </si>
  <si>
    <t xml:space="preserve">N1039, 9.10.18; </t>
  </si>
  <si>
    <t xml:space="preserve">N1023, 5.10.18; </t>
  </si>
  <si>
    <t>სამსახ.უფროსი</t>
  </si>
  <si>
    <t xml:space="preserve">N1036, 9.10.18; </t>
  </si>
  <si>
    <t xml:space="preserve">N981, 28.09.18; </t>
  </si>
  <si>
    <t xml:space="preserve">ხაშური </t>
  </si>
  <si>
    <t>28..09</t>
  </si>
  <si>
    <t>ზურაბ ზერეკიძე</t>
  </si>
  <si>
    <t xml:space="preserve">N1101, 19.10.18; </t>
  </si>
  <si>
    <t xml:space="preserve">თელავი </t>
  </si>
  <si>
    <t xml:space="preserve">N1154, 26.10.18; </t>
  </si>
  <si>
    <t>30.10-3.11</t>
  </si>
  <si>
    <t xml:space="preserve">N1153, 26.10.18; </t>
  </si>
  <si>
    <t xml:space="preserve">N1160, 29.10.18; </t>
  </si>
  <si>
    <t>ნინო მხეიძე</t>
  </si>
  <si>
    <t xml:space="preserve">დეპ. უფროსი </t>
  </si>
  <si>
    <t xml:space="preserve">N3655, 29.10.18; </t>
  </si>
  <si>
    <t xml:space="preserve">N1169, 29.10.18; </t>
  </si>
  <si>
    <t xml:space="preserve">N1175, 30.10.18; </t>
  </si>
  <si>
    <t>31.10-2.11</t>
  </si>
  <si>
    <t>მინისტრის I მოადგ.</t>
  </si>
  <si>
    <t xml:space="preserve">N3671, 30.10.18; </t>
  </si>
  <si>
    <t>31.10-3.11</t>
  </si>
  <si>
    <t xml:space="preserve">მინისტრი </t>
  </si>
  <si>
    <t xml:space="preserve">N1177, 30.10.18; </t>
  </si>
  <si>
    <t>კახაბერი ესებუა</t>
  </si>
  <si>
    <t xml:space="preserve">N1188, 30.10.18; </t>
  </si>
  <si>
    <t xml:space="preserve">N1183, 30.10.18; </t>
  </si>
  <si>
    <t>გიორგი დოლიძე</t>
  </si>
  <si>
    <t>ტატო კვამლაძე</t>
  </si>
  <si>
    <t xml:space="preserve">N1182, 30.10.18; </t>
  </si>
  <si>
    <t xml:space="preserve">N1184, 30.10.18; </t>
  </si>
  <si>
    <t xml:space="preserve">N1117, 22.10.18; </t>
  </si>
  <si>
    <t>23.10-26.10</t>
  </si>
  <si>
    <t xml:space="preserve"> სულ ოქტომბერი (თანამდებობის პირები) </t>
  </si>
  <si>
    <t xml:space="preserve"> სულ ოქტომბერი (სხვა თანამშრომლები) </t>
  </si>
  <si>
    <t>სულ  ოქტომბერი</t>
  </si>
  <si>
    <t xml:space="preserve">N1201, 1.11.18; </t>
  </si>
  <si>
    <t xml:space="preserve">N1180, 30.10.18; </t>
  </si>
  <si>
    <t xml:space="preserve">მარნეული </t>
  </si>
  <si>
    <t xml:space="preserve">N1219, 2.11.18; </t>
  </si>
  <si>
    <t>სამმ. უფროსის მოადგ</t>
  </si>
  <si>
    <t>N1249, 8.11.18;</t>
  </si>
  <si>
    <t xml:space="preserve">საჩხერე  </t>
  </si>
  <si>
    <t xml:space="preserve">N1284, 13.11.18; </t>
  </si>
  <si>
    <t xml:space="preserve">ხონი-სენაკი-ბათუმი </t>
  </si>
  <si>
    <t>15.11-17.11</t>
  </si>
  <si>
    <t>დეპ. უფრ. მოადგ</t>
  </si>
  <si>
    <t xml:space="preserve">N1293, 14.11.18; </t>
  </si>
  <si>
    <t>14.11-15.11</t>
  </si>
  <si>
    <t>სამმ უფროსი</t>
  </si>
  <si>
    <t>გიორგი ცაბაძე</t>
  </si>
  <si>
    <t xml:space="preserve">N1242, 8.11.18; </t>
  </si>
  <si>
    <t>სიღნაღი</t>
  </si>
  <si>
    <t xml:space="preserve">N1267, 12.11.18;  </t>
  </si>
  <si>
    <t xml:space="preserve">N1267, 12.11.18; </t>
  </si>
  <si>
    <t xml:space="preserve">დეპ. უფრ. </t>
  </si>
  <si>
    <t xml:space="preserve">N1202, 1.11.18; </t>
  </si>
  <si>
    <t xml:space="preserve">ხონი </t>
  </si>
  <si>
    <t xml:space="preserve">N1297, 14.11.18; </t>
  </si>
  <si>
    <t xml:space="preserve">ქუთაისი </t>
  </si>
  <si>
    <t>მანანა ჯაბადარი</t>
  </si>
  <si>
    <t xml:space="preserve">N1360, 26.11.18; </t>
  </si>
  <si>
    <t xml:space="preserve">N1340, 21.11.18; </t>
  </si>
  <si>
    <t xml:space="preserve">N1364, 26.11.18; </t>
  </si>
  <si>
    <t xml:space="preserve"> სულ ნოემბერი (თანამდებობის პირები) </t>
  </si>
  <si>
    <t xml:space="preserve"> სულ ნოემბერი (სხვა თანამშრომლები) </t>
  </si>
  <si>
    <t>სულ  ნოემბერი</t>
  </si>
  <si>
    <t xml:space="preserve">N1436, 7.12.18; </t>
  </si>
  <si>
    <t xml:space="preserve">ბათუმი-სენაკი </t>
  </si>
  <si>
    <t>7.12-8.12</t>
  </si>
  <si>
    <t xml:space="preserve">N1410, 4.12.18; </t>
  </si>
  <si>
    <t xml:space="preserve">N1435, 7.12.18; </t>
  </si>
  <si>
    <t>კაჭრეთი</t>
  </si>
  <si>
    <t>სამმ. უფროსის მოად.</t>
  </si>
  <si>
    <t xml:space="preserve">N1455, 10.12.18; </t>
  </si>
  <si>
    <t>13.12-14.12</t>
  </si>
  <si>
    <t xml:space="preserve">N1461, 10.12.18; </t>
  </si>
  <si>
    <t>ალგეთი</t>
  </si>
  <si>
    <t xml:space="preserve">N1450, 7.12.18; </t>
  </si>
  <si>
    <t xml:space="preserve">სენაკი </t>
  </si>
  <si>
    <t>გიორგი ჭოხონელიძე</t>
  </si>
  <si>
    <t xml:space="preserve">N1494, 12.12.18; </t>
  </si>
  <si>
    <t>15.12-16.12</t>
  </si>
  <si>
    <t>სამს. უფროსის მოად</t>
  </si>
  <si>
    <t xml:space="preserve">N1495, 12.12.18; </t>
  </si>
  <si>
    <t xml:space="preserve">N1555, 18.12.18; , </t>
  </si>
  <si>
    <t xml:space="preserve">N1554, 18.12.18; </t>
  </si>
  <si>
    <t>18.12-19.12</t>
  </si>
  <si>
    <t xml:space="preserve">N1492, 12.12.18; </t>
  </si>
  <si>
    <t>სამმ. უფროს. მოადგ.</t>
  </si>
  <si>
    <t xml:space="preserve">N1365, 26.11.18; </t>
  </si>
  <si>
    <t xml:space="preserve"> სულ დეკემბერი (თანამდებობის პირები) </t>
  </si>
  <si>
    <t xml:space="preserve"> სულ დეკემბერი (სხვა თანამშრომლები) </t>
  </si>
  <si>
    <t>სულ  დეკემბერი</t>
  </si>
  <si>
    <t>სულ  მე-4 კვარტალი თანამდებობის პირები</t>
  </si>
  <si>
    <t>სულ  მე-4 კვარტალი სხვა თანამშრომლები)</t>
  </si>
  <si>
    <t>სულ  მე-4 კვარტალი</t>
  </si>
  <si>
    <t>სამოქალაქო ოფისის მივლინებები ქვეყნის შიგნით 2018 წლის IV კვარტალში (თანამდებობის პირები და სხვა თანამშრომლები)</t>
  </si>
  <si>
    <t>სულ ოქტომბერი(თანამდებობის პირები)</t>
  </si>
  <si>
    <t>სულ ოქტომბერი(სხვა თანამშრომლები)</t>
  </si>
  <si>
    <t>სულ ნოემბერი (თანამდებობის პირები)</t>
  </si>
  <si>
    <t>სულ ნოემბერი (სხვა თანამშრომლები)</t>
  </si>
  <si>
    <t>სულ დეკემბერი (თანამდებობის პირები)</t>
  </si>
  <si>
    <t>სულ დეკემბერი (სხვა თანამშრომლები)</t>
  </si>
  <si>
    <t>სულ IV კვარტალი (თანამდებობის პირები)</t>
  </si>
  <si>
    <t>სულ IV კვარტალი (სხვა თანამშრომლები)</t>
  </si>
  <si>
    <t xml:space="preserve">სულ IV კვარტალი </t>
  </si>
  <si>
    <t>საქართველოს თავდაცვის სამინისტროს სამოქალაქო ოფისის მოსამსახურეთა  მივლინებები ქვეყნის გარეთ 2018 წლის IV კვარტალში</t>
  </si>
</sst>
</file>

<file path=xl/styles.xml><?xml version="1.0" encoding="utf-8"?>
<styleSheet xmlns="http://schemas.openxmlformats.org/spreadsheetml/2006/main">
  <numFmts count="1">
    <numFmt numFmtId="164" formatCode="[$-10409]#,##0.00"/>
  </numFmts>
  <fonts count="1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b/>
      <sz val="10"/>
      <color theme="1"/>
      <name val="Calibri"/>
      <family val="2"/>
      <scheme val="minor"/>
    </font>
    <font>
      <sz val="10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name val="Sylfaen"/>
      <family val="1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  <font>
      <sz val="11"/>
      <color rgb="FF000000"/>
      <name val="Sylfaen"/>
      <family val="1"/>
      <charset val="204"/>
    </font>
    <font>
      <b/>
      <sz val="11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164" fontId="7" fillId="0" borderId="2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4" fontId="12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2" borderId="1" xfId="0" applyNumberFormat="1" applyFont="1" applyFill="1" applyBorder="1" applyAlignment="1">
      <alignment vertical="center" wrapText="1" readingOrder="1"/>
    </xf>
    <xf numFmtId="0" fontId="9" fillId="2" borderId="1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 readingOrder="1"/>
    </xf>
    <xf numFmtId="0" fontId="0" fillId="2" borderId="0" xfId="0" applyFill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75"/>
  <sheetViews>
    <sheetView tabSelected="1" workbookViewId="0">
      <selection activeCell="R7" sqref="R6:R7"/>
    </sheetView>
  </sheetViews>
  <sheetFormatPr defaultRowHeight="15"/>
  <cols>
    <col min="1" max="1" width="3.140625" style="1" customWidth="1"/>
    <col min="2" max="2" width="23" style="2" customWidth="1"/>
    <col min="3" max="3" width="21.28515625" style="2" customWidth="1"/>
    <col min="4" max="4" width="23.5703125" style="3" customWidth="1"/>
    <col min="5" max="5" width="15" style="1" customWidth="1"/>
    <col min="6" max="6" width="15.42578125" style="1" customWidth="1"/>
    <col min="7" max="7" width="13.28515625" style="1" customWidth="1"/>
    <col min="8" max="8" width="13" style="1" customWidth="1"/>
    <col min="9" max="10" width="11.140625" style="1" customWidth="1"/>
    <col min="11" max="11" width="11.28515625" style="1" customWidth="1"/>
    <col min="12" max="12" width="13.140625" style="1" customWidth="1"/>
    <col min="13" max="13" width="9.42578125" style="1" customWidth="1"/>
    <col min="14" max="15" width="10.140625" style="1" customWidth="1"/>
    <col min="16" max="16" width="9.5703125" style="1" bestFit="1" customWidth="1"/>
    <col min="17" max="16384" width="9.140625" style="1"/>
  </cols>
  <sheetData>
    <row r="2" spans="1:15" ht="27" customHeight="1">
      <c r="A2" s="60" t="s">
        <v>306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4" spans="1:15" s="5" customFormat="1" ht="13.5">
      <c r="A4" s="59" t="s">
        <v>0</v>
      </c>
      <c r="B4" s="59" t="s">
        <v>1</v>
      </c>
      <c r="C4" s="62" t="s">
        <v>2</v>
      </c>
      <c r="D4" s="64" t="s">
        <v>3</v>
      </c>
      <c r="E4" s="59" t="s">
        <v>4</v>
      </c>
      <c r="F4" s="59" t="s">
        <v>5</v>
      </c>
      <c r="G4" s="59" t="s">
        <v>6</v>
      </c>
      <c r="H4" s="59" t="s">
        <v>7</v>
      </c>
      <c r="I4" s="59" t="s">
        <v>8</v>
      </c>
      <c r="J4" s="59" t="s">
        <v>9</v>
      </c>
      <c r="K4" s="59"/>
      <c r="L4" s="59"/>
      <c r="M4" s="59"/>
      <c r="N4" s="59"/>
      <c r="O4" s="4"/>
    </row>
    <row r="5" spans="1:15" s="8" customFormat="1" ht="81">
      <c r="A5" s="61"/>
      <c r="B5" s="61"/>
      <c r="C5" s="63"/>
      <c r="D5" s="65"/>
      <c r="E5" s="61"/>
      <c r="F5" s="61"/>
      <c r="G5" s="61"/>
      <c r="H5" s="61"/>
      <c r="I5" s="61"/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7" t="s">
        <v>15</v>
      </c>
    </row>
    <row r="6" spans="1:15" s="11" customFormat="1">
      <c r="A6" s="9">
        <v>1</v>
      </c>
      <c r="B6" s="10">
        <v>2</v>
      </c>
      <c r="C6" s="9">
        <v>3</v>
      </c>
      <c r="D6" s="10">
        <v>4</v>
      </c>
      <c r="E6" s="9">
        <v>5</v>
      </c>
      <c r="F6" s="10">
        <v>6</v>
      </c>
      <c r="G6" s="9">
        <v>7</v>
      </c>
      <c r="H6" s="10">
        <v>8</v>
      </c>
      <c r="I6" s="9">
        <v>9</v>
      </c>
      <c r="J6" s="10">
        <v>10</v>
      </c>
      <c r="K6" s="9">
        <v>11</v>
      </c>
      <c r="L6" s="10">
        <v>12</v>
      </c>
      <c r="M6" s="9">
        <v>13</v>
      </c>
      <c r="N6" s="10">
        <v>14</v>
      </c>
      <c r="O6" s="9">
        <v>15</v>
      </c>
    </row>
    <row r="7" spans="1:15" ht="21" customHeight="1">
      <c r="A7" s="56" t="s">
        <v>63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8"/>
    </row>
    <row r="8" spans="1:15" ht="30">
      <c r="A8" s="13">
        <v>1</v>
      </c>
      <c r="B8" s="17" t="s">
        <v>36</v>
      </c>
      <c r="C8" s="17"/>
      <c r="D8" s="28" t="s">
        <v>24</v>
      </c>
      <c r="E8" s="24" t="s">
        <v>61</v>
      </c>
      <c r="F8" s="13" t="s">
        <v>58</v>
      </c>
      <c r="G8" s="13" t="s">
        <v>46</v>
      </c>
      <c r="H8" s="13" t="s">
        <v>64</v>
      </c>
      <c r="I8" s="29">
        <f t="shared" ref="I8:I20" si="0">J8+K8+L8+M8+N8</f>
        <v>937.69</v>
      </c>
      <c r="J8" s="25"/>
      <c r="K8" s="25">
        <v>546.14</v>
      </c>
      <c r="L8" s="25">
        <v>391.55</v>
      </c>
      <c r="M8" s="25"/>
      <c r="N8" s="25"/>
      <c r="O8" s="13"/>
    </row>
    <row r="9" spans="1:15" ht="30">
      <c r="A9" s="13">
        <v>2</v>
      </c>
      <c r="B9" s="17" t="s">
        <v>22</v>
      </c>
      <c r="C9" s="17"/>
      <c r="D9" s="28" t="s">
        <v>23</v>
      </c>
      <c r="E9" s="24" t="s">
        <v>65</v>
      </c>
      <c r="F9" s="13" t="s">
        <v>58</v>
      </c>
      <c r="G9" s="13" t="s">
        <v>46</v>
      </c>
      <c r="H9" s="13" t="s">
        <v>66</v>
      </c>
      <c r="I9" s="29">
        <f t="shared" si="0"/>
        <v>6249.65</v>
      </c>
      <c r="J9" s="25">
        <v>2109.6</v>
      </c>
      <c r="K9" s="25">
        <v>1456.37</v>
      </c>
      <c r="L9" s="25">
        <v>621.87</v>
      </c>
      <c r="M9" s="25"/>
      <c r="N9" s="25">
        <v>2061.81</v>
      </c>
      <c r="O9" s="13"/>
    </row>
    <row r="10" spans="1:15" ht="30">
      <c r="A10" s="13">
        <v>3</v>
      </c>
      <c r="B10" s="17" t="s">
        <v>33</v>
      </c>
      <c r="C10" s="17" t="s">
        <v>40</v>
      </c>
      <c r="D10" s="28" t="s">
        <v>25</v>
      </c>
      <c r="E10" s="24" t="s">
        <v>65</v>
      </c>
      <c r="F10" s="13" t="s">
        <v>58</v>
      </c>
      <c r="G10" s="13" t="s">
        <v>46</v>
      </c>
      <c r="H10" s="13" t="s">
        <v>66</v>
      </c>
      <c r="I10" s="29">
        <f t="shared" si="0"/>
        <v>3546.08</v>
      </c>
      <c r="J10" s="25">
        <v>2109.6</v>
      </c>
      <c r="K10" s="25">
        <v>1091</v>
      </c>
      <c r="L10" s="25">
        <v>345.48</v>
      </c>
      <c r="M10" s="25"/>
      <c r="N10" s="25"/>
      <c r="O10" s="13"/>
    </row>
    <row r="11" spans="1:15" ht="30">
      <c r="A11" s="13">
        <v>4</v>
      </c>
      <c r="B11" s="17" t="s">
        <v>33</v>
      </c>
      <c r="C11" s="17" t="s">
        <v>57</v>
      </c>
      <c r="D11" s="28" t="s">
        <v>21</v>
      </c>
      <c r="E11" s="24" t="s">
        <v>67</v>
      </c>
      <c r="F11" s="13" t="s">
        <v>68</v>
      </c>
      <c r="G11" s="13" t="s">
        <v>46</v>
      </c>
      <c r="H11" s="13" t="s">
        <v>69</v>
      </c>
      <c r="I11" s="29">
        <f t="shared" si="0"/>
        <v>1675.3600000000001</v>
      </c>
      <c r="J11" s="25">
        <v>1598.9</v>
      </c>
      <c r="K11" s="13"/>
      <c r="L11" s="25">
        <v>76.459999999999994</v>
      </c>
      <c r="M11" s="13"/>
      <c r="N11" s="13"/>
      <c r="O11" s="13"/>
    </row>
    <row r="12" spans="1:15" ht="30">
      <c r="A12" s="13">
        <v>5</v>
      </c>
      <c r="B12" s="17" t="s">
        <v>20</v>
      </c>
      <c r="C12" s="17" t="s">
        <v>59</v>
      </c>
      <c r="D12" s="28" t="s">
        <v>70</v>
      </c>
      <c r="E12" s="24" t="s">
        <v>71</v>
      </c>
      <c r="F12" s="13" t="s">
        <v>72</v>
      </c>
      <c r="G12" s="13" t="s">
        <v>46</v>
      </c>
      <c r="H12" s="13" t="s">
        <v>73</v>
      </c>
      <c r="I12" s="29">
        <f t="shared" si="0"/>
        <v>726</v>
      </c>
      <c r="J12" s="25"/>
      <c r="K12" s="13"/>
      <c r="L12" s="30"/>
      <c r="M12" s="13"/>
      <c r="N12" s="25">
        <v>726</v>
      </c>
      <c r="O12" s="13" t="s">
        <v>55</v>
      </c>
    </row>
    <row r="13" spans="1:15" ht="30">
      <c r="A13" s="13">
        <v>6</v>
      </c>
      <c r="B13" s="17" t="s">
        <v>45</v>
      </c>
      <c r="C13" s="17" t="s">
        <v>56</v>
      </c>
      <c r="D13" s="28" t="s">
        <v>32</v>
      </c>
      <c r="E13" s="24" t="s">
        <v>74</v>
      </c>
      <c r="F13" s="28" t="s">
        <v>75</v>
      </c>
      <c r="G13" s="13" t="s">
        <v>46</v>
      </c>
      <c r="H13" s="13" t="s">
        <v>76</v>
      </c>
      <c r="I13" s="29">
        <f t="shared" si="0"/>
        <v>7564.51</v>
      </c>
      <c r="J13" s="25">
        <v>5830.1</v>
      </c>
      <c r="K13" s="25">
        <v>1122.8399999999999</v>
      </c>
      <c r="L13" s="25">
        <v>611.57000000000005</v>
      </c>
      <c r="M13" s="25"/>
      <c r="N13" s="25"/>
      <c r="O13" s="13"/>
    </row>
    <row r="14" spans="1:15" ht="30">
      <c r="A14" s="13">
        <v>7</v>
      </c>
      <c r="B14" s="17" t="s">
        <v>77</v>
      </c>
      <c r="C14" s="17" t="s">
        <v>54</v>
      </c>
      <c r="D14" s="28" t="s">
        <v>42</v>
      </c>
      <c r="E14" s="24" t="s">
        <v>78</v>
      </c>
      <c r="F14" s="28" t="s">
        <v>49</v>
      </c>
      <c r="G14" s="13" t="s">
        <v>46</v>
      </c>
      <c r="H14" s="13" t="s">
        <v>79</v>
      </c>
      <c r="I14" s="29">
        <f t="shared" si="0"/>
        <v>362</v>
      </c>
      <c r="J14" s="25"/>
      <c r="K14" s="25"/>
      <c r="L14" s="25">
        <v>362</v>
      </c>
      <c r="M14" s="25"/>
      <c r="N14" s="25"/>
      <c r="O14" s="13"/>
    </row>
    <row r="15" spans="1:15" ht="30">
      <c r="A15" s="13">
        <v>8</v>
      </c>
      <c r="B15" s="17" t="s">
        <v>45</v>
      </c>
      <c r="C15" s="17" t="s">
        <v>57</v>
      </c>
      <c r="D15" s="28" t="s">
        <v>34</v>
      </c>
      <c r="E15" s="24" t="s">
        <v>80</v>
      </c>
      <c r="F15" s="13" t="s">
        <v>81</v>
      </c>
      <c r="G15" s="13" t="s">
        <v>46</v>
      </c>
      <c r="H15" s="13" t="s">
        <v>82</v>
      </c>
      <c r="I15" s="29">
        <f t="shared" si="0"/>
        <v>168.84</v>
      </c>
      <c r="J15" s="25"/>
      <c r="K15" s="25"/>
      <c r="L15" s="25">
        <v>168.84</v>
      </c>
      <c r="M15" s="25"/>
      <c r="N15" s="25"/>
      <c r="O15" s="13"/>
    </row>
    <row r="16" spans="1:15" ht="30">
      <c r="A16" s="13">
        <v>9</v>
      </c>
      <c r="B16" s="17" t="s">
        <v>45</v>
      </c>
      <c r="C16" s="17" t="s">
        <v>40</v>
      </c>
      <c r="D16" s="28" t="s">
        <v>35</v>
      </c>
      <c r="E16" s="24" t="s">
        <v>83</v>
      </c>
      <c r="F16" s="13" t="s">
        <v>81</v>
      </c>
      <c r="G16" s="13" t="s">
        <v>46</v>
      </c>
      <c r="H16" s="13" t="s">
        <v>84</v>
      </c>
      <c r="I16" s="29">
        <f t="shared" si="0"/>
        <v>112.98</v>
      </c>
      <c r="J16" s="25"/>
      <c r="K16" s="25"/>
      <c r="L16" s="25">
        <v>112.98</v>
      </c>
      <c r="M16" s="25"/>
      <c r="N16" s="25"/>
      <c r="O16" s="13"/>
    </row>
    <row r="17" spans="1:15" ht="30">
      <c r="A17" s="13">
        <v>10</v>
      </c>
      <c r="B17" s="17" t="s">
        <v>85</v>
      </c>
      <c r="C17" s="17" t="s">
        <v>59</v>
      </c>
      <c r="D17" s="28" t="s">
        <v>17</v>
      </c>
      <c r="E17" s="24" t="s">
        <v>86</v>
      </c>
      <c r="F17" s="13" t="s">
        <v>87</v>
      </c>
      <c r="G17" s="13" t="s">
        <v>46</v>
      </c>
      <c r="H17" s="13" t="s">
        <v>88</v>
      </c>
      <c r="I17" s="29">
        <f t="shared" si="0"/>
        <v>242.23</v>
      </c>
      <c r="J17" s="25"/>
      <c r="K17" s="25"/>
      <c r="L17" s="25">
        <v>242.23</v>
      </c>
      <c r="M17" s="25"/>
      <c r="N17" s="25"/>
      <c r="O17" s="13"/>
    </row>
    <row r="18" spans="1:15" ht="30">
      <c r="A18" s="13">
        <v>11</v>
      </c>
      <c r="B18" s="17" t="s">
        <v>52</v>
      </c>
      <c r="C18" s="17" t="s">
        <v>53</v>
      </c>
      <c r="D18" s="28" t="s">
        <v>38</v>
      </c>
      <c r="E18" s="24" t="s">
        <v>89</v>
      </c>
      <c r="F18" s="13" t="s">
        <v>90</v>
      </c>
      <c r="G18" s="13" t="s">
        <v>46</v>
      </c>
      <c r="H18" s="13" t="s">
        <v>91</v>
      </c>
      <c r="I18" s="29">
        <f t="shared" si="0"/>
        <v>738.32</v>
      </c>
      <c r="J18" s="25"/>
      <c r="K18" s="25"/>
      <c r="L18" s="25">
        <v>738.32</v>
      </c>
      <c r="M18" s="25"/>
      <c r="N18" s="25"/>
      <c r="O18" s="13"/>
    </row>
    <row r="19" spans="1:15" ht="30">
      <c r="A19" s="13">
        <v>12</v>
      </c>
      <c r="B19" s="17" t="s">
        <v>85</v>
      </c>
      <c r="C19" s="17" t="s">
        <v>54</v>
      </c>
      <c r="D19" s="28" t="s">
        <v>93</v>
      </c>
      <c r="E19" s="24" t="s">
        <v>94</v>
      </c>
      <c r="F19" s="13" t="s">
        <v>49</v>
      </c>
      <c r="G19" s="13" t="s">
        <v>46</v>
      </c>
      <c r="H19" s="13" t="s">
        <v>95</v>
      </c>
      <c r="I19" s="29">
        <f t="shared" si="0"/>
        <v>317.25</v>
      </c>
      <c r="J19" s="25"/>
      <c r="K19" s="25"/>
      <c r="L19" s="25">
        <v>317.25</v>
      </c>
      <c r="M19" s="25"/>
      <c r="N19" s="25"/>
      <c r="O19" s="13"/>
    </row>
    <row r="20" spans="1:15" ht="30">
      <c r="A20" s="13">
        <v>13</v>
      </c>
      <c r="B20" s="17" t="s">
        <v>97</v>
      </c>
      <c r="C20" s="17" t="s">
        <v>59</v>
      </c>
      <c r="D20" s="28" t="s">
        <v>98</v>
      </c>
      <c r="E20" s="24" t="s">
        <v>99</v>
      </c>
      <c r="F20" s="13" t="s">
        <v>92</v>
      </c>
      <c r="G20" s="13" t="s">
        <v>46</v>
      </c>
      <c r="H20" s="13" t="s">
        <v>100</v>
      </c>
      <c r="I20" s="29">
        <f t="shared" si="0"/>
        <v>843.71</v>
      </c>
      <c r="J20" s="25"/>
      <c r="K20" s="25"/>
      <c r="L20" s="25">
        <v>843.71</v>
      </c>
      <c r="M20" s="25"/>
      <c r="N20" s="25"/>
      <c r="O20" s="13"/>
    </row>
    <row r="21" spans="1:15" ht="29.25" customHeight="1">
      <c r="A21" s="53" t="s">
        <v>297</v>
      </c>
      <c r="B21" s="54"/>
      <c r="C21" s="54"/>
      <c r="D21" s="54"/>
      <c r="E21" s="54"/>
      <c r="F21" s="54"/>
      <c r="G21" s="54"/>
      <c r="H21" s="55"/>
      <c r="I21" s="16">
        <f t="shared" ref="I21:N21" si="1">SUM(I8:I20)</f>
        <v>23484.62</v>
      </c>
      <c r="J21" s="16">
        <f t="shared" si="1"/>
        <v>11648.2</v>
      </c>
      <c r="K21" s="16">
        <f t="shared" si="1"/>
        <v>4216.3499999999995</v>
      </c>
      <c r="L21" s="16">
        <f t="shared" si="1"/>
        <v>4832.26</v>
      </c>
      <c r="M21" s="16">
        <f t="shared" si="1"/>
        <v>0</v>
      </c>
      <c r="N21" s="16">
        <f t="shared" si="1"/>
        <v>2787.81</v>
      </c>
      <c r="O21" s="22"/>
    </row>
    <row r="22" spans="1:15">
      <c r="A22" s="49"/>
      <c r="B22" s="50"/>
      <c r="C22" s="50"/>
      <c r="D22" s="50"/>
      <c r="E22" s="50"/>
      <c r="F22" s="50"/>
      <c r="G22" s="50"/>
      <c r="H22" s="50"/>
      <c r="I22" s="51"/>
      <c r="J22" s="51"/>
      <c r="K22" s="51"/>
      <c r="L22" s="51"/>
      <c r="M22" s="51"/>
      <c r="N22" s="51"/>
      <c r="O22" s="52"/>
    </row>
    <row r="23" spans="1:15" ht="29.25" customHeight="1">
      <c r="A23" s="53" t="s">
        <v>298</v>
      </c>
      <c r="B23" s="54"/>
      <c r="C23" s="54"/>
      <c r="D23" s="54"/>
      <c r="E23" s="54"/>
      <c r="F23" s="54"/>
      <c r="G23" s="54"/>
      <c r="H23" s="55"/>
      <c r="I23" s="16">
        <f>SUM(J23:O23)</f>
        <v>18004.82</v>
      </c>
      <c r="J23" s="16">
        <v>10343</v>
      </c>
      <c r="K23" s="16">
        <v>3777.44</v>
      </c>
      <c r="L23" s="16">
        <v>3884.38</v>
      </c>
      <c r="M23" s="16">
        <f t="shared" ref="M23:N23" si="2">M25-M21</f>
        <v>0</v>
      </c>
      <c r="N23" s="16">
        <f t="shared" si="2"/>
        <v>0</v>
      </c>
      <c r="O23" s="22"/>
    </row>
    <row r="24" spans="1:15">
      <c r="A24" s="49"/>
      <c r="B24" s="50"/>
      <c r="C24" s="50"/>
      <c r="D24" s="50"/>
      <c r="E24" s="50"/>
      <c r="F24" s="50"/>
      <c r="G24" s="50"/>
      <c r="H24" s="50"/>
      <c r="I24" s="51"/>
      <c r="J24" s="51"/>
      <c r="K24" s="51"/>
      <c r="L24" s="51"/>
      <c r="M24" s="51"/>
      <c r="N24" s="51"/>
      <c r="O24" s="52"/>
    </row>
    <row r="25" spans="1:15" ht="30" customHeight="1">
      <c r="A25" s="53" t="s">
        <v>101</v>
      </c>
      <c r="B25" s="54"/>
      <c r="C25" s="54"/>
      <c r="D25" s="54"/>
      <c r="E25" s="54"/>
      <c r="F25" s="54"/>
      <c r="G25" s="54"/>
      <c r="H25" s="55"/>
      <c r="I25" s="16">
        <f>SUM(J25:O25)</f>
        <v>41489.440000000002</v>
      </c>
      <c r="J25" s="16">
        <v>21991.200000000001</v>
      </c>
      <c r="K25" s="16">
        <v>7993.79</v>
      </c>
      <c r="L25" s="16">
        <v>8716.64</v>
      </c>
      <c r="M25" s="16">
        <v>0</v>
      </c>
      <c r="N25" s="16">
        <v>2787.81</v>
      </c>
      <c r="O25" s="22"/>
    </row>
    <row r="26" spans="1:15">
      <c r="A26" s="49"/>
      <c r="B26" s="50"/>
      <c r="C26" s="50"/>
      <c r="D26" s="50"/>
      <c r="E26" s="50"/>
      <c r="F26" s="50"/>
      <c r="G26" s="50"/>
      <c r="H26" s="50"/>
      <c r="I26" s="51"/>
      <c r="J26" s="51"/>
      <c r="K26" s="51"/>
      <c r="L26" s="51"/>
      <c r="M26" s="51"/>
      <c r="N26" s="51"/>
      <c r="O26" s="52"/>
    </row>
    <row r="27" spans="1:15" ht="23.25" customHeight="1">
      <c r="A27" s="56" t="s">
        <v>102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15" ht="30">
      <c r="A28" s="13">
        <v>1</v>
      </c>
      <c r="B28" s="17" t="s">
        <v>33</v>
      </c>
      <c r="C28" s="17" t="s">
        <v>57</v>
      </c>
      <c r="D28" s="31" t="s">
        <v>21</v>
      </c>
      <c r="E28" s="24" t="s">
        <v>104</v>
      </c>
      <c r="F28" s="13" t="s">
        <v>105</v>
      </c>
      <c r="G28" s="13" t="s">
        <v>46</v>
      </c>
      <c r="H28" s="13" t="s">
        <v>100</v>
      </c>
      <c r="I28" s="29">
        <f t="shared" ref="I28:I45" si="3">J28+K28+L28+M28+N28</f>
        <v>166.31</v>
      </c>
      <c r="J28" s="25"/>
      <c r="K28" s="25"/>
      <c r="L28" s="25">
        <v>166.31</v>
      </c>
      <c r="M28" s="25"/>
      <c r="N28" s="25"/>
      <c r="O28" s="13"/>
    </row>
    <row r="29" spans="1:15" ht="30">
      <c r="A29" s="13">
        <v>2</v>
      </c>
      <c r="B29" s="17" t="s">
        <v>45</v>
      </c>
      <c r="C29" s="17" t="s">
        <v>40</v>
      </c>
      <c r="D29" s="31" t="s">
        <v>35</v>
      </c>
      <c r="E29" s="24" t="s">
        <v>106</v>
      </c>
      <c r="F29" s="13" t="s">
        <v>48</v>
      </c>
      <c r="G29" s="13" t="s">
        <v>46</v>
      </c>
      <c r="H29" s="13" t="s">
        <v>107</v>
      </c>
      <c r="I29" s="29">
        <f t="shared" si="3"/>
        <v>86.25</v>
      </c>
      <c r="J29" s="25"/>
      <c r="K29" s="25"/>
      <c r="L29" s="25">
        <v>86.25</v>
      </c>
      <c r="M29" s="25"/>
      <c r="N29" s="25"/>
      <c r="O29" s="13"/>
    </row>
    <row r="30" spans="1:15" ht="30">
      <c r="A30" s="13">
        <v>3</v>
      </c>
      <c r="B30" s="17" t="s">
        <v>45</v>
      </c>
      <c r="C30" s="17" t="s">
        <v>40</v>
      </c>
      <c r="D30" s="31" t="s">
        <v>35</v>
      </c>
      <c r="E30" s="24" t="s">
        <v>108</v>
      </c>
      <c r="F30" s="13" t="s">
        <v>96</v>
      </c>
      <c r="G30" s="13" t="s">
        <v>46</v>
      </c>
      <c r="H30" s="13" t="s">
        <v>109</v>
      </c>
      <c r="I30" s="29">
        <f t="shared" si="3"/>
        <v>127.19</v>
      </c>
      <c r="J30" s="25"/>
      <c r="K30" s="25"/>
      <c r="L30" s="25">
        <v>127.19</v>
      </c>
      <c r="M30" s="25"/>
      <c r="N30" s="25"/>
      <c r="O30" s="13"/>
    </row>
    <row r="31" spans="1:15" ht="30">
      <c r="A31" s="13">
        <v>4</v>
      </c>
      <c r="B31" s="17" t="s">
        <v>29</v>
      </c>
      <c r="C31" s="17"/>
      <c r="D31" s="31" t="s">
        <v>30</v>
      </c>
      <c r="E31" s="24" t="s">
        <v>110</v>
      </c>
      <c r="F31" s="13" t="s">
        <v>58</v>
      </c>
      <c r="G31" s="13" t="s">
        <v>46</v>
      </c>
      <c r="H31" s="13" t="s">
        <v>111</v>
      </c>
      <c r="I31" s="29">
        <f t="shared" si="3"/>
        <v>1613.3</v>
      </c>
      <c r="J31" s="25"/>
      <c r="K31" s="25">
        <v>1016.4</v>
      </c>
      <c r="L31" s="25">
        <v>596.9</v>
      </c>
      <c r="M31" s="25"/>
      <c r="N31" s="25"/>
      <c r="O31" s="13"/>
    </row>
    <row r="32" spans="1:15" ht="30">
      <c r="A32" s="13">
        <v>5</v>
      </c>
      <c r="B32" s="17" t="s">
        <v>52</v>
      </c>
      <c r="C32" s="17" t="s">
        <v>53</v>
      </c>
      <c r="D32" s="31" t="s">
        <v>38</v>
      </c>
      <c r="E32" s="24" t="s">
        <v>112</v>
      </c>
      <c r="F32" s="13" t="s">
        <v>49</v>
      </c>
      <c r="G32" s="13" t="s">
        <v>46</v>
      </c>
      <c r="H32" s="13" t="s">
        <v>113</v>
      </c>
      <c r="I32" s="29">
        <f t="shared" si="3"/>
        <v>310.87</v>
      </c>
      <c r="J32" s="25"/>
      <c r="K32" s="25"/>
      <c r="L32" s="25">
        <v>310.87</v>
      </c>
      <c r="M32" s="25"/>
      <c r="N32" s="25"/>
      <c r="O32" s="13"/>
    </row>
    <row r="33" spans="1:15" ht="30">
      <c r="A33" s="13">
        <v>6</v>
      </c>
      <c r="B33" s="17" t="s">
        <v>85</v>
      </c>
      <c r="C33" s="17" t="s">
        <v>57</v>
      </c>
      <c r="D33" s="31" t="s">
        <v>114</v>
      </c>
      <c r="E33" s="24" t="s">
        <v>115</v>
      </c>
      <c r="F33" s="13" t="s">
        <v>49</v>
      </c>
      <c r="G33" s="13" t="s">
        <v>46</v>
      </c>
      <c r="H33" s="13" t="s">
        <v>116</v>
      </c>
      <c r="I33" s="29">
        <f t="shared" si="3"/>
        <v>863.52</v>
      </c>
      <c r="J33" s="25"/>
      <c r="K33" s="25"/>
      <c r="L33" s="25">
        <v>863.52</v>
      </c>
      <c r="M33" s="25"/>
      <c r="N33" s="25"/>
      <c r="O33" s="13"/>
    </row>
    <row r="34" spans="1:15" ht="30">
      <c r="A34" s="13">
        <v>7</v>
      </c>
      <c r="B34" s="17" t="s">
        <v>85</v>
      </c>
      <c r="C34" s="17" t="s">
        <v>57</v>
      </c>
      <c r="D34" s="31" t="s">
        <v>26</v>
      </c>
      <c r="E34" s="24" t="s">
        <v>115</v>
      </c>
      <c r="F34" s="13" t="s">
        <v>49</v>
      </c>
      <c r="G34" s="13" t="s">
        <v>46</v>
      </c>
      <c r="H34" s="13" t="s">
        <v>116</v>
      </c>
      <c r="I34" s="29">
        <f t="shared" si="3"/>
        <v>863.52</v>
      </c>
      <c r="J34" s="25"/>
      <c r="K34" s="25"/>
      <c r="L34" s="25">
        <v>863.52</v>
      </c>
      <c r="M34" s="25"/>
      <c r="N34" s="25"/>
      <c r="O34" s="13"/>
    </row>
    <row r="35" spans="1:15" ht="30">
      <c r="A35" s="13">
        <v>8</v>
      </c>
      <c r="B35" s="17" t="s">
        <v>85</v>
      </c>
      <c r="C35" s="17" t="s">
        <v>27</v>
      </c>
      <c r="D35" s="32" t="s">
        <v>119</v>
      </c>
      <c r="E35" s="24" t="s">
        <v>117</v>
      </c>
      <c r="F35" s="13" t="s">
        <v>118</v>
      </c>
      <c r="G35" s="13" t="s">
        <v>46</v>
      </c>
      <c r="H35" s="13">
        <v>23.11</v>
      </c>
      <c r="I35" s="29">
        <f t="shared" si="3"/>
        <v>80.22</v>
      </c>
      <c r="J35" s="25"/>
      <c r="K35" s="25"/>
      <c r="L35" s="25">
        <v>80.22</v>
      </c>
      <c r="M35" s="25"/>
      <c r="N35" s="25"/>
      <c r="O35" s="13"/>
    </row>
    <row r="36" spans="1:15" ht="30">
      <c r="A36" s="13">
        <v>9</v>
      </c>
      <c r="B36" s="17" t="s">
        <v>50</v>
      </c>
      <c r="C36" s="17" t="s">
        <v>27</v>
      </c>
      <c r="D36" s="32" t="s">
        <v>51</v>
      </c>
      <c r="E36" s="24" t="s">
        <v>117</v>
      </c>
      <c r="F36" s="13" t="s">
        <v>118</v>
      </c>
      <c r="G36" s="13" t="s">
        <v>46</v>
      </c>
      <c r="H36" s="13">
        <v>23.11</v>
      </c>
      <c r="I36" s="29">
        <f t="shared" si="3"/>
        <v>80.22</v>
      </c>
      <c r="J36" s="25"/>
      <c r="K36" s="25"/>
      <c r="L36" s="25">
        <v>80.22</v>
      </c>
      <c r="M36" s="25"/>
      <c r="N36" s="25"/>
      <c r="O36" s="13"/>
    </row>
    <row r="37" spans="1:15" ht="30">
      <c r="A37" s="13">
        <v>10</v>
      </c>
      <c r="B37" s="17" t="s">
        <v>22</v>
      </c>
      <c r="C37" s="17"/>
      <c r="D37" s="31" t="s">
        <v>23</v>
      </c>
      <c r="E37" s="24" t="s">
        <v>117</v>
      </c>
      <c r="F37" s="13" t="s">
        <v>118</v>
      </c>
      <c r="G37" s="13" t="s">
        <v>46</v>
      </c>
      <c r="H37" s="13">
        <v>23.11</v>
      </c>
      <c r="I37" s="29">
        <f t="shared" si="3"/>
        <v>144.4</v>
      </c>
      <c r="J37" s="25"/>
      <c r="K37" s="25"/>
      <c r="L37" s="25">
        <v>144.4</v>
      </c>
      <c r="M37" s="25"/>
      <c r="N37" s="25"/>
      <c r="O37" s="13"/>
    </row>
    <row r="38" spans="1:15" ht="30">
      <c r="A38" s="13">
        <v>11</v>
      </c>
      <c r="B38" s="17" t="s">
        <v>45</v>
      </c>
      <c r="C38" s="17" t="s">
        <v>120</v>
      </c>
      <c r="D38" s="31" t="s">
        <v>121</v>
      </c>
      <c r="E38" s="24" t="s">
        <v>122</v>
      </c>
      <c r="F38" s="13" t="s">
        <v>123</v>
      </c>
      <c r="G38" s="13" t="s">
        <v>46</v>
      </c>
      <c r="H38" s="13" t="s">
        <v>124</v>
      </c>
      <c r="I38" s="29">
        <f t="shared" si="3"/>
        <v>358.55</v>
      </c>
      <c r="J38" s="25"/>
      <c r="K38" s="25"/>
      <c r="L38" s="25">
        <v>358.55</v>
      </c>
      <c r="M38" s="25"/>
      <c r="N38" s="25"/>
      <c r="O38" s="13"/>
    </row>
    <row r="39" spans="1:15" ht="30">
      <c r="A39" s="13">
        <v>12</v>
      </c>
      <c r="B39" s="17" t="s">
        <v>125</v>
      </c>
      <c r="C39" s="17" t="s">
        <v>54</v>
      </c>
      <c r="D39" s="31" t="s">
        <v>19</v>
      </c>
      <c r="E39" s="24" t="s">
        <v>126</v>
      </c>
      <c r="F39" s="13" t="s">
        <v>16</v>
      </c>
      <c r="G39" s="13" t="s">
        <v>46</v>
      </c>
      <c r="H39" s="13" t="s">
        <v>127</v>
      </c>
      <c r="I39" s="29">
        <f t="shared" si="3"/>
        <v>1913.91</v>
      </c>
      <c r="J39" s="25">
        <v>1758.4</v>
      </c>
      <c r="K39" s="25"/>
      <c r="L39" s="25">
        <v>155.51</v>
      </c>
      <c r="M39" s="25"/>
      <c r="N39" s="25"/>
      <c r="O39" s="13"/>
    </row>
    <row r="40" spans="1:15" ht="30">
      <c r="A40" s="13">
        <v>13</v>
      </c>
      <c r="B40" s="17" t="s">
        <v>36</v>
      </c>
      <c r="C40" s="17"/>
      <c r="D40" s="31" t="s">
        <v>24</v>
      </c>
      <c r="E40" s="24" t="s">
        <v>128</v>
      </c>
      <c r="F40" s="13" t="s">
        <v>49</v>
      </c>
      <c r="G40" s="13" t="s">
        <v>46</v>
      </c>
      <c r="H40" s="13" t="s">
        <v>127</v>
      </c>
      <c r="I40" s="29">
        <f t="shared" si="3"/>
        <v>2631.4900000000002</v>
      </c>
      <c r="J40" s="25">
        <v>1895.9</v>
      </c>
      <c r="K40" s="25"/>
      <c r="L40" s="25">
        <v>735.59</v>
      </c>
      <c r="M40" s="25"/>
      <c r="N40" s="25"/>
      <c r="O40" s="13"/>
    </row>
    <row r="41" spans="1:15" ht="30">
      <c r="A41" s="13">
        <v>14</v>
      </c>
      <c r="B41" s="17" t="s">
        <v>22</v>
      </c>
      <c r="C41" s="17"/>
      <c r="D41" s="31" t="s">
        <v>23</v>
      </c>
      <c r="E41" s="24" t="s">
        <v>128</v>
      </c>
      <c r="F41" s="13" t="s">
        <v>49</v>
      </c>
      <c r="G41" s="13" t="s">
        <v>46</v>
      </c>
      <c r="H41" s="13" t="s">
        <v>127</v>
      </c>
      <c r="I41" s="29">
        <f t="shared" si="3"/>
        <v>3139.99</v>
      </c>
      <c r="J41" s="25">
        <v>1895.9</v>
      </c>
      <c r="K41" s="25"/>
      <c r="L41" s="25">
        <v>1244.0899999999999</v>
      </c>
      <c r="M41" s="25"/>
      <c r="N41" s="25"/>
      <c r="O41" s="13"/>
    </row>
    <row r="42" spans="1:15" ht="30">
      <c r="A42" s="13">
        <v>15</v>
      </c>
      <c r="B42" s="17" t="s">
        <v>45</v>
      </c>
      <c r="C42" s="17" t="s">
        <v>57</v>
      </c>
      <c r="D42" s="31" t="s">
        <v>43</v>
      </c>
      <c r="E42" s="24" t="s">
        <v>129</v>
      </c>
      <c r="F42" s="13" t="s">
        <v>49</v>
      </c>
      <c r="G42" s="13" t="s">
        <v>46</v>
      </c>
      <c r="H42" s="13" t="s">
        <v>130</v>
      </c>
      <c r="I42" s="29">
        <f t="shared" si="3"/>
        <v>2084.6</v>
      </c>
      <c r="J42" s="25">
        <v>1825.4</v>
      </c>
      <c r="K42" s="25"/>
      <c r="L42" s="25">
        <v>259.2</v>
      </c>
      <c r="M42" s="25"/>
      <c r="N42" s="25"/>
      <c r="O42" s="13"/>
    </row>
    <row r="43" spans="1:15" ht="30">
      <c r="A43" s="13">
        <v>16</v>
      </c>
      <c r="B43" s="17" t="s">
        <v>125</v>
      </c>
      <c r="C43" s="17" t="s">
        <v>120</v>
      </c>
      <c r="D43" s="31" t="s">
        <v>131</v>
      </c>
      <c r="E43" s="24" t="s">
        <v>129</v>
      </c>
      <c r="F43" s="13" t="s">
        <v>49</v>
      </c>
      <c r="G43" s="13" t="s">
        <v>46</v>
      </c>
      <c r="H43" s="13" t="s">
        <v>130</v>
      </c>
      <c r="I43" s="29">
        <f t="shared" si="3"/>
        <v>2084.6</v>
      </c>
      <c r="J43" s="25">
        <v>1825.4</v>
      </c>
      <c r="K43" s="25"/>
      <c r="L43" s="25">
        <v>259.2</v>
      </c>
      <c r="M43" s="25"/>
      <c r="N43" s="25"/>
      <c r="O43" s="13"/>
    </row>
    <row r="44" spans="1:15" ht="30">
      <c r="A44" s="13">
        <v>17</v>
      </c>
      <c r="B44" s="17" t="s">
        <v>45</v>
      </c>
      <c r="C44" s="17" t="s">
        <v>57</v>
      </c>
      <c r="D44" s="31" t="s">
        <v>34</v>
      </c>
      <c r="E44" s="24" t="s">
        <v>132</v>
      </c>
      <c r="F44" s="13" t="s">
        <v>58</v>
      </c>
      <c r="G44" s="13" t="s">
        <v>46</v>
      </c>
      <c r="H44" s="13" t="s">
        <v>133</v>
      </c>
      <c r="I44" s="29">
        <f t="shared" si="3"/>
        <v>345.6</v>
      </c>
      <c r="J44" s="25"/>
      <c r="K44" s="25"/>
      <c r="L44" s="25">
        <v>345.6</v>
      </c>
      <c r="M44" s="25"/>
      <c r="N44" s="25"/>
      <c r="O44" s="13"/>
    </row>
    <row r="45" spans="1:15" ht="30">
      <c r="A45" s="13">
        <v>18</v>
      </c>
      <c r="B45" s="17" t="s">
        <v>85</v>
      </c>
      <c r="C45" s="17" t="s">
        <v>120</v>
      </c>
      <c r="D45" s="31" t="s">
        <v>134</v>
      </c>
      <c r="E45" s="24" t="s">
        <v>135</v>
      </c>
      <c r="F45" s="13" t="s">
        <v>49</v>
      </c>
      <c r="G45" s="13" t="s">
        <v>46</v>
      </c>
      <c r="H45" s="13" t="s">
        <v>136</v>
      </c>
      <c r="I45" s="29">
        <f t="shared" si="3"/>
        <v>360.32</v>
      </c>
      <c r="J45" s="25"/>
      <c r="K45" s="25"/>
      <c r="L45" s="25">
        <v>360.32</v>
      </c>
      <c r="M45" s="25"/>
      <c r="N45" s="25"/>
      <c r="O45" s="13"/>
    </row>
    <row r="46" spans="1:15" ht="24" customHeight="1">
      <c r="A46" s="53" t="s">
        <v>299</v>
      </c>
      <c r="B46" s="54"/>
      <c r="C46" s="54"/>
      <c r="D46" s="54"/>
      <c r="E46" s="54"/>
      <c r="F46" s="54"/>
      <c r="G46" s="54"/>
      <c r="H46" s="55"/>
      <c r="I46" s="16">
        <f t="shared" ref="I46:N46" si="4">SUM(I28:I45)</f>
        <v>17254.859999999997</v>
      </c>
      <c r="J46" s="16">
        <f t="shared" si="4"/>
        <v>9201</v>
      </c>
      <c r="K46" s="16">
        <f t="shared" si="4"/>
        <v>1016.4</v>
      </c>
      <c r="L46" s="16">
        <f t="shared" si="4"/>
        <v>7037.46</v>
      </c>
      <c r="M46" s="16">
        <f t="shared" si="4"/>
        <v>0</v>
      </c>
      <c r="N46" s="16">
        <f t="shared" si="4"/>
        <v>0</v>
      </c>
      <c r="O46" s="22"/>
    </row>
    <row r="47" spans="1:15">
      <c r="A47" s="49"/>
      <c r="B47" s="50"/>
      <c r="C47" s="50"/>
      <c r="D47" s="50"/>
      <c r="E47" s="50"/>
      <c r="F47" s="50"/>
      <c r="G47" s="50"/>
      <c r="H47" s="50"/>
      <c r="I47" s="51"/>
      <c r="J47" s="51"/>
      <c r="K47" s="51"/>
      <c r="L47" s="51"/>
      <c r="M47" s="51"/>
      <c r="N47" s="51"/>
      <c r="O47" s="52"/>
    </row>
    <row r="48" spans="1:15" ht="24" customHeight="1">
      <c r="A48" s="53" t="s">
        <v>300</v>
      </c>
      <c r="B48" s="54"/>
      <c r="C48" s="54"/>
      <c r="D48" s="54"/>
      <c r="E48" s="54"/>
      <c r="F48" s="54"/>
      <c r="G48" s="54"/>
      <c r="H48" s="55"/>
      <c r="I48" s="16">
        <f>SUM(J48:O48)</f>
        <v>7475.18</v>
      </c>
      <c r="J48" s="16">
        <v>1895.9</v>
      </c>
      <c r="K48" s="16">
        <v>1391.41</v>
      </c>
      <c r="L48" s="16">
        <v>4187.87</v>
      </c>
      <c r="M48" s="16">
        <v>0</v>
      </c>
      <c r="N48" s="16">
        <v>0</v>
      </c>
      <c r="O48" s="22"/>
    </row>
    <row r="49" spans="1:15">
      <c r="A49" s="49"/>
      <c r="B49" s="50"/>
      <c r="C49" s="50"/>
      <c r="D49" s="50"/>
      <c r="E49" s="50"/>
      <c r="F49" s="50"/>
      <c r="G49" s="50"/>
      <c r="H49" s="50"/>
      <c r="I49" s="51"/>
      <c r="J49" s="51"/>
      <c r="K49" s="51"/>
      <c r="L49" s="51"/>
      <c r="M49" s="51"/>
      <c r="N49" s="51"/>
      <c r="O49" s="52"/>
    </row>
    <row r="50" spans="1:15" ht="27.75" customHeight="1">
      <c r="A50" s="53" t="s">
        <v>137</v>
      </c>
      <c r="B50" s="54"/>
      <c r="C50" s="54"/>
      <c r="D50" s="54"/>
      <c r="E50" s="54"/>
      <c r="F50" s="54"/>
      <c r="G50" s="54"/>
      <c r="H50" s="55"/>
      <c r="I50" s="16">
        <f>SUM(J50:O50)</f>
        <v>24730.04</v>
      </c>
      <c r="J50" s="16">
        <v>11096.9</v>
      </c>
      <c r="K50" s="16">
        <v>2407.81</v>
      </c>
      <c r="L50" s="16">
        <v>11225.33</v>
      </c>
      <c r="M50" s="16">
        <v>0</v>
      </c>
      <c r="N50" s="16">
        <v>0</v>
      </c>
      <c r="O50" s="22"/>
    </row>
    <row r="51" spans="1:15">
      <c r="A51" s="49"/>
      <c r="B51" s="50"/>
      <c r="C51" s="50"/>
      <c r="D51" s="50"/>
      <c r="E51" s="50"/>
      <c r="F51" s="50"/>
      <c r="G51" s="50"/>
      <c r="H51" s="50"/>
      <c r="I51" s="51"/>
      <c r="J51" s="51"/>
      <c r="K51" s="51"/>
      <c r="L51" s="51"/>
      <c r="M51" s="51"/>
      <c r="N51" s="51"/>
      <c r="O51" s="52"/>
    </row>
    <row r="52" spans="1:15" ht="26.25" customHeight="1">
      <c r="A52" s="56" t="s">
        <v>138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</row>
    <row r="53" spans="1:15" s="35" customFormat="1" ht="30">
      <c r="A53" s="15">
        <v>1</v>
      </c>
      <c r="B53" s="21" t="s">
        <v>22</v>
      </c>
      <c r="C53" s="21"/>
      <c r="D53" s="33" t="s">
        <v>23</v>
      </c>
      <c r="E53" s="24" t="s">
        <v>139</v>
      </c>
      <c r="F53" s="20" t="s">
        <v>103</v>
      </c>
      <c r="G53" s="20" t="s">
        <v>46</v>
      </c>
      <c r="H53" s="15" t="s">
        <v>140</v>
      </c>
      <c r="I53" s="29">
        <f t="shared" ref="I53:I63" si="5">J53+K53+L53+M53+N53</f>
        <v>5530.6100000000006</v>
      </c>
      <c r="J53" s="30">
        <v>1869.6</v>
      </c>
      <c r="K53" s="25">
        <f>1212.96+10.4</f>
        <v>1223.3600000000001</v>
      </c>
      <c r="L53" s="25">
        <v>924.47</v>
      </c>
      <c r="M53" s="25"/>
      <c r="N53" s="25">
        <v>1513.18</v>
      </c>
      <c r="O53" s="34"/>
    </row>
    <row r="54" spans="1:15" ht="30">
      <c r="A54" s="15">
        <v>2</v>
      </c>
      <c r="B54" s="17" t="s">
        <v>36</v>
      </c>
      <c r="C54" s="17"/>
      <c r="D54" s="33" t="s">
        <v>24</v>
      </c>
      <c r="E54" s="24" t="s">
        <v>139</v>
      </c>
      <c r="F54" s="13" t="s">
        <v>103</v>
      </c>
      <c r="G54" s="13" t="s">
        <v>46</v>
      </c>
      <c r="H54" s="13" t="s">
        <v>140</v>
      </c>
      <c r="I54" s="29">
        <f t="shared" si="5"/>
        <v>3975.5899999999997</v>
      </c>
      <c r="J54" s="25">
        <v>1869.6</v>
      </c>
      <c r="K54" s="25">
        <f>1222.84+10.04</f>
        <v>1232.8799999999999</v>
      </c>
      <c r="L54" s="25">
        <v>873.11</v>
      </c>
      <c r="M54" s="25"/>
      <c r="N54" s="25"/>
      <c r="O54" s="13"/>
    </row>
    <row r="55" spans="1:15" ht="30">
      <c r="A55" s="15">
        <v>3</v>
      </c>
      <c r="B55" s="17" t="s">
        <v>29</v>
      </c>
      <c r="C55" s="17"/>
      <c r="D55" s="33" t="s">
        <v>141</v>
      </c>
      <c r="E55" s="24" t="s">
        <v>139</v>
      </c>
      <c r="F55" s="13" t="s">
        <v>103</v>
      </c>
      <c r="G55" s="13" t="s">
        <v>46</v>
      </c>
      <c r="H55" s="13" t="s">
        <v>140</v>
      </c>
      <c r="I55" s="29">
        <f t="shared" si="5"/>
        <v>3975.5899999999997</v>
      </c>
      <c r="J55" s="25">
        <v>1869.6</v>
      </c>
      <c r="K55" s="25">
        <f>1222.84+10.04</f>
        <v>1232.8799999999999</v>
      </c>
      <c r="L55" s="25">
        <v>873.11</v>
      </c>
      <c r="M55" s="25"/>
      <c r="N55" s="25"/>
      <c r="O55" s="13"/>
    </row>
    <row r="56" spans="1:15" ht="30">
      <c r="A56" s="15">
        <v>4</v>
      </c>
      <c r="B56" s="17" t="s">
        <v>62</v>
      </c>
      <c r="C56" s="17" t="s">
        <v>59</v>
      </c>
      <c r="D56" s="33" t="s">
        <v>60</v>
      </c>
      <c r="E56" s="24" t="s">
        <v>142</v>
      </c>
      <c r="F56" s="13" t="s">
        <v>92</v>
      </c>
      <c r="G56" s="13" t="s">
        <v>46</v>
      </c>
      <c r="H56" s="13" t="s">
        <v>143</v>
      </c>
      <c r="I56" s="29">
        <f t="shared" si="5"/>
        <v>749.81</v>
      </c>
      <c r="J56" s="25"/>
      <c r="K56" s="25"/>
      <c r="L56" s="25">
        <v>749.81</v>
      </c>
      <c r="M56" s="25"/>
      <c r="N56" s="25"/>
      <c r="O56" s="13"/>
    </row>
    <row r="57" spans="1:15" ht="30">
      <c r="A57" s="15">
        <v>5</v>
      </c>
      <c r="B57" s="17" t="s">
        <v>62</v>
      </c>
      <c r="C57" s="17" t="s">
        <v>54</v>
      </c>
      <c r="D57" s="33" t="s">
        <v>42</v>
      </c>
      <c r="E57" s="24" t="s">
        <v>144</v>
      </c>
      <c r="F57" s="13" t="s">
        <v>49</v>
      </c>
      <c r="G57" s="13" t="s">
        <v>46</v>
      </c>
      <c r="H57" s="13" t="s">
        <v>145</v>
      </c>
      <c r="I57" s="29">
        <f t="shared" si="5"/>
        <v>1377.94</v>
      </c>
      <c r="J57" s="25"/>
      <c r="K57" s="25"/>
      <c r="L57" s="25">
        <v>1377.94</v>
      </c>
      <c r="M57" s="25"/>
      <c r="N57" s="25"/>
      <c r="O57" s="13"/>
    </row>
    <row r="58" spans="1:15" ht="30">
      <c r="A58" s="15">
        <v>6</v>
      </c>
      <c r="B58" s="17" t="s">
        <v>18</v>
      </c>
      <c r="C58" s="17" t="s">
        <v>54</v>
      </c>
      <c r="D58" s="33" t="s">
        <v>19</v>
      </c>
      <c r="E58" s="24" t="s">
        <v>144</v>
      </c>
      <c r="F58" s="13" t="s">
        <v>49</v>
      </c>
      <c r="G58" s="13" t="s">
        <v>46</v>
      </c>
      <c r="H58" s="13" t="s">
        <v>145</v>
      </c>
      <c r="I58" s="29">
        <f t="shared" si="5"/>
        <v>1377.94</v>
      </c>
      <c r="J58" s="25"/>
      <c r="K58" s="25"/>
      <c r="L58" s="25">
        <v>1377.94</v>
      </c>
      <c r="M58" s="25"/>
      <c r="N58" s="25"/>
      <c r="O58" s="13"/>
    </row>
    <row r="59" spans="1:15" ht="30">
      <c r="A59" s="15">
        <v>7</v>
      </c>
      <c r="B59" s="17" t="s">
        <v>62</v>
      </c>
      <c r="C59" s="17" t="s">
        <v>54</v>
      </c>
      <c r="D59" s="33" t="s">
        <v>146</v>
      </c>
      <c r="E59" s="24" t="s">
        <v>147</v>
      </c>
      <c r="F59" s="13" t="s">
        <v>148</v>
      </c>
      <c r="G59" s="13" t="s">
        <v>46</v>
      </c>
      <c r="H59" s="13" t="s">
        <v>149</v>
      </c>
      <c r="I59" s="29">
        <f t="shared" si="5"/>
        <v>98.24</v>
      </c>
      <c r="J59" s="25"/>
      <c r="K59" s="25"/>
      <c r="L59" s="25">
        <v>98.24</v>
      </c>
      <c r="M59" s="25"/>
      <c r="N59" s="25"/>
      <c r="O59" s="13"/>
    </row>
    <row r="60" spans="1:15" ht="30">
      <c r="A60" s="15">
        <v>8</v>
      </c>
      <c r="B60" s="17" t="s">
        <v>29</v>
      </c>
      <c r="C60" s="17"/>
      <c r="D60" s="36" t="s">
        <v>37</v>
      </c>
      <c r="E60" s="37" t="s">
        <v>147</v>
      </c>
      <c r="F60" s="19" t="s">
        <v>148</v>
      </c>
      <c r="G60" s="19" t="s">
        <v>46</v>
      </c>
      <c r="H60" s="13" t="s">
        <v>149</v>
      </c>
      <c r="I60" s="38">
        <f t="shared" si="5"/>
        <v>167.02</v>
      </c>
      <c r="J60" s="27"/>
      <c r="K60" s="27"/>
      <c r="L60" s="27">
        <v>167.02</v>
      </c>
      <c r="M60" s="27"/>
      <c r="N60" s="27"/>
      <c r="O60" s="19"/>
    </row>
    <row r="61" spans="1:15" ht="30">
      <c r="A61" s="15">
        <v>9</v>
      </c>
      <c r="B61" s="17" t="s">
        <v>45</v>
      </c>
      <c r="C61" s="17" t="s">
        <v>57</v>
      </c>
      <c r="D61" s="33" t="s">
        <v>43</v>
      </c>
      <c r="E61" s="24" t="s">
        <v>150</v>
      </c>
      <c r="F61" s="13" t="s">
        <v>58</v>
      </c>
      <c r="G61" s="19" t="s">
        <v>46</v>
      </c>
      <c r="H61" s="13" t="s">
        <v>151</v>
      </c>
      <c r="I61" s="29">
        <f t="shared" si="5"/>
        <v>138.12</v>
      </c>
      <c r="J61" s="25"/>
      <c r="K61" s="25"/>
      <c r="L61" s="25">
        <v>138.12</v>
      </c>
      <c r="M61" s="25"/>
      <c r="N61" s="25"/>
      <c r="O61" s="13"/>
    </row>
    <row r="62" spans="1:15" ht="30">
      <c r="A62" s="15">
        <v>10</v>
      </c>
      <c r="B62" s="17" t="s">
        <v>18</v>
      </c>
      <c r="C62" s="17" t="s">
        <v>54</v>
      </c>
      <c r="D62" s="33" t="s">
        <v>19</v>
      </c>
      <c r="E62" s="24" t="s">
        <v>152</v>
      </c>
      <c r="F62" s="13" t="s">
        <v>153</v>
      </c>
      <c r="G62" s="19" t="s">
        <v>46</v>
      </c>
      <c r="H62" s="13" t="s">
        <v>154</v>
      </c>
      <c r="I62" s="29">
        <f t="shared" si="5"/>
        <v>1674.81</v>
      </c>
      <c r="J62" s="25">
        <v>933.9</v>
      </c>
      <c r="K62" s="25">
        <v>623.41999999999996</v>
      </c>
      <c r="L62" s="25">
        <v>117.49</v>
      </c>
      <c r="M62" s="25"/>
      <c r="N62" s="25"/>
      <c r="O62" s="13"/>
    </row>
    <row r="63" spans="1:15" ht="30">
      <c r="A63" s="15">
        <v>11</v>
      </c>
      <c r="B63" s="17" t="s">
        <v>29</v>
      </c>
      <c r="C63" s="17"/>
      <c r="D63" s="33" t="s">
        <v>37</v>
      </c>
      <c r="E63" s="24" t="s">
        <v>152</v>
      </c>
      <c r="F63" s="13" t="s">
        <v>153</v>
      </c>
      <c r="G63" s="19" t="s">
        <v>46</v>
      </c>
      <c r="H63" s="13" t="s">
        <v>154</v>
      </c>
      <c r="I63" s="29">
        <f t="shared" si="5"/>
        <v>2092.75</v>
      </c>
      <c r="J63" s="25">
        <v>933.9</v>
      </c>
      <c r="K63" s="25">
        <v>959.11</v>
      </c>
      <c r="L63" s="25">
        <v>199.74</v>
      </c>
      <c r="M63" s="25"/>
      <c r="N63" s="25"/>
      <c r="O63" s="13"/>
    </row>
    <row r="64" spans="1:15" ht="30" customHeight="1">
      <c r="A64" s="53" t="s">
        <v>301</v>
      </c>
      <c r="B64" s="54"/>
      <c r="C64" s="54"/>
      <c r="D64" s="54"/>
      <c r="E64" s="54"/>
      <c r="F64" s="54"/>
      <c r="G64" s="54"/>
      <c r="H64" s="55"/>
      <c r="I64" s="16">
        <f t="shared" ref="I64:N64" si="6">SUM(I53:I63)</f>
        <v>21158.420000000002</v>
      </c>
      <c r="J64" s="16">
        <f t="shared" si="6"/>
        <v>7476.5999999999985</v>
      </c>
      <c r="K64" s="16">
        <f t="shared" si="6"/>
        <v>5271.65</v>
      </c>
      <c r="L64" s="16">
        <f t="shared" si="6"/>
        <v>6896.9900000000007</v>
      </c>
      <c r="M64" s="16">
        <f t="shared" si="6"/>
        <v>0</v>
      </c>
      <c r="N64" s="16">
        <f t="shared" si="6"/>
        <v>1513.18</v>
      </c>
      <c r="O64" s="22"/>
    </row>
    <row r="66" spans="1:15" ht="30" customHeight="1">
      <c r="A66" s="53" t="s">
        <v>302</v>
      </c>
      <c r="B66" s="54"/>
      <c r="C66" s="54"/>
      <c r="D66" s="54"/>
      <c r="E66" s="54"/>
      <c r="F66" s="54"/>
      <c r="G66" s="54"/>
      <c r="H66" s="55"/>
      <c r="I66" s="16">
        <f>J66+K66+L66+M66+N66+O66</f>
        <v>5802.79</v>
      </c>
      <c r="J66" s="16">
        <v>2876.1</v>
      </c>
      <c r="K66" s="16"/>
      <c r="L66" s="16">
        <v>2926.69</v>
      </c>
      <c r="M66" s="16"/>
      <c r="N66" s="16"/>
      <c r="O66" s="22"/>
    </row>
    <row r="67" spans="1:15">
      <c r="J67" s="18"/>
      <c r="K67" s="18"/>
      <c r="L67" s="18"/>
      <c r="M67" s="18"/>
      <c r="N67" s="18"/>
    </row>
    <row r="68" spans="1:15" ht="24.75" customHeight="1">
      <c r="A68" s="53" t="s">
        <v>155</v>
      </c>
      <c r="B68" s="54"/>
      <c r="C68" s="54"/>
      <c r="D68" s="54"/>
      <c r="E68" s="54"/>
      <c r="F68" s="54"/>
      <c r="G68" s="54"/>
      <c r="H68" s="55"/>
      <c r="I68" s="16">
        <f>J68+K68+L68+M68+N68+O68</f>
        <v>26961.21</v>
      </c>
      <c r="J68" s="16">
        <v>10352.700000000001</v>
      </c>
      <c r="K68" s="16">
        <v>5271.65</v>
      </c>
      <c r="L68" s="16">
        <v>9823.68</v>
      </c>
      <c r="M68" s="16"/>
      <c r="N68" s="16">
        <v>1513.18</v>
      </c>
      <c r="O68" s="22"/>
    </row>
    <row r="71" spans="1:15" ht="30" customHeight="1">
      <c r="A71" s="53" t="s">
        <v>303</v>
      </c>
      <c r="B71" s="54"/>
      <c r="C71" s="54"/>
      <c r="D71" s="54"/>
      <c r="E71" s="54"/>
      <c r="F71" s="54"/>
      <c r="G71" s="54"/>
      <c r="H71" s="55"/>
      <c r="I71" s="16">
        <f>J71+K71+L71+M71+N71+O71</f>
        <v>61897.9</v>
      </c>
      <c r="J71" s="16">
        <f>J21+J46+J64</f>
        <v>28325.8</v>
      </c>
      <c r="K71" s="16">
        <f t="shared" ref="K71:N71" si="7">K21+K46+K64</f>
        <v>10504.399999999998</v>
      </c>
      <c r="L71" s="16">
        <f t="shared" si="7"/>
        <v>18766.710000000003</v>
      </c>
      <c r="M71" s="16">
        <f t="shared" si="7"/>
        <v>0</v>
      </c>
      <c r="N71" s="16">
        <f t="shared" si="7"/>
        <v>4300.99</v>
      </c>
      <c r="O71" s="22"/>
    </row>
    <row r="73" spans="1:15" ht="30" customHeight="1">
      <c r="A73" s="53" t="s">
        <v>304</v>
      </c>
      <c r="B73" s="54"/>
      <c r="C73" s="54"/>
      <c r="D73" s="54"/>
      <c r="E73" s="54"/>
      <c r="F73" s="54"/>
      <c r="G73" s="54"/>
      <c r="H73" s="55"/>
      <c r="I73" s="16">
        <f>J73+K73+L73+M73+N73+O73</f>
        <v>31282.79</v>
      </c>
      <c r="J73" s="16">
        <f>J23+J48+J66</f>
        <v>15115</v>
      </c>
      <c r="K73" s="16">
        <f t="shared" ref="K73:N73" si="8">K23+K48+K66</f>
        <v>5168.8500000000004</v>
      </c>
      <c r="L73" s="16">
        <f t="shared" si="8"/>
        <v>10998.94</v>
      </c>
      <c r="M73" s="16">
        <f t="shared" si="8"/>
        <v>0</v>
      </c>
      <c r="N73" s="16">
        <f t="shared" si="8"/>
        <v>0</v>
      </c>
      <c r="O73" s="22"/>
    </row>
    <row r="75" spans="1:15" ht="30" customHeight="1">
      <c r="A75" s="53" t="s">
        <v>305</v>
      </c>
      <c r="B75" s="54"/>
      <c r="C75" s="54"/>
      <c r="D75" s="54"/>
      <c r="E75" s="54"/>
      <c r="F75" s="54"/>
      <c r="G75" s="54"/>
      <c r="H75" s="55"/>
      <c r="I75" s="16">
        <f>J75+K75+L75+M75+N75+O75</f>
        <v>93180.690000000017</v>
      </c>
      <c r="J75" s="16">
        <f>J25+J50+J68</f>
        <v>43440.800000000003</v>
      </c>
      <c r="K75" s="16">
        <f t="shared" ref="K75:N75" si="9">K25+K50+K68</f>
        <v>15673.25</v>
      </c>
      <c r="L75" s="16">
        <f t="shared" si="9"/>
        <v>29765.65</v>
      </c>
      <c r="M75" s="16">
        <f t="shared" si="9"/>
        <v>0</v>
      </c>
      <c r="N75" s="16">
        <f t="shared" si="9"/>
        <v>4300.99</v>
      </c>
      <c r="O75" s="22"/>
    </row>
  </sheetData>
  <mergeCells count="26">
    <mergeCell ref="A73:H73"/>
    <mergeCell ref="A75:H75"/>
    <mergeCell ref="A48:H48"/>
    <mergeCell ref="J4:N4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71:H71"/>
    <mergeCell ref="A7:O7"/>
    <mergeCell ref="A21:H21"/>
    <mergeCell ref="A27:O27"/>
    <mergeCell ref="A25:H25"/>
    <mergeCell ref="A23:H23"/>
    <mergeCell ref="A46:H46"/>
    <mergeCell ref="A52:O52"/>
    <mergeCell ref="A64:H64"/>
    <mergeCell ref="A50:H50"/>
    <mergeCell ref="A68:H68"/>
    <mergeCell ref="A66:H66"/>
  </mergeCells>
  <pageMargins left="0.15748031496062992" right="0.15748031496062992" top="0.15748031496062992" bottom="0.15748031496062992" header="0.15748031496062992" footer="0.15748031496062992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14"/>
  <sheetViews>
    <sheetView workbookViewId="0">
      <selection activeCell="A2" sqref="A2:L2"/>
    </sheetView>
  </sheetViews>
  <sheetFormatPr defaultRowHeight="15"/>
  <cols>
    <col min="1" max="1" width="1.5703125" style="1" customWidth="1"/>
    <col min="2" max="2" width="24.5703125" style="1" customWidth="1"/>
    <col min="3" max="3" width="23.28515625" style="45" customWidth="1"/>
    <col min="4" max="4" width="16.85546875" style="1" customWidth="1"/>
    <col min="5" max="5" width="13.140625" style="1" customWidth="1"/>
    <col min="6" max="6" width="20" style="1" customWidth="1"/>
    <col min="7" max="7" width="13.7109375" style="1" customWidth="1"/>
    <col min="8" max="8" width="11" style="1" customWidth="1"/>
    <col min="9" max="9" width="8.28515625" style="1" customWidth="1"/>
    <col min="10" max="10" width="11.140625" style="1" customWidth="1"/>
    <col min="11" max="11" width="10.28515625" style="1" customWidth="1"/>
    <col min="12" max="12" width="9.42578125" style="1" customWidth="1"/>
    <col min="13" max="13" width="11.5703125" style="1" bestFit="1" customWidth="1"/>
    <col min="14" max="14" width="9.140625" style="1"/>
    <col min="15" max="16" width="11.5703125" style="1" bestFit="1" customWidth="1"/>
    <col min="17" max="16384" width="9.140625" style="1"/>
  </cols>
  <sheetData>
    <row r="2" spans="1:12">
      <c r="A2" s="60" t="s">
        <v>296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4" spans="1:12" s="5" customFormat="1" ht="13.5">
      <c r="A4" s="59" t="s">
        <v>0</v>
      </c>
      <c r="B4" s="59" t="s">
        <v>1</v>
      </c>
      <c r="C4" s="64" t="s">
        <v>3</v>
      </c>
      <c r="D4" s="59" t="s">
        <v>4</v>
      </c>
      <c r="E4" s="59" t="s">
        <v>156</v>
      </c>
      <c r="F4" s="59" t="s">
        <v>6</v>
      </c>
      <c r="G4" s="59" t="s">
        <v>7</v>
      </c>
      <c r="H4" s="59" t="s">
        <v>8</v>
      </c>
      <c r="I4" s="59" t="s">
        <v>9</v>
      </c>
      <c r="J4" s="59"/>
      <c r="K4" s="59"/>
      <c r="L4" s="68" t="s">
        <v>15</v>
      </c>
    </row>
    <row r="5" spans="1:12" s="8" customFormat="1" ht="67.5">
      <c r="A5" s="61"/>
      <c r="B5" s="61"/>
      <c r="C5" s="65"/>
      <c r="D5" s="61"/>
      <c r="E5" s="61"/>
      <c r="F5" s="61"/>
      <c r="G5" s="61"/>
      <c r="H5" s="61"/>
      <c r="I5" s="39" t="s">
        <v>10</v>
      </c>
      <c r="J5" s="39" t="s">
        <v>11</v>
      </c>
      <c r="K5" s="39" t="s">
        <v>12</v>
      </c>
      <c r="L5" s="68"/>
    </row>
    <row r="6" spans="1:12" s="8" customFormat="1">
      <c r="A6" s="9">
        <v>1</v>
      </c>
      <c r="B6" s="40">
        <v>2</v>
      </c>
      <c r="C6" s="40">
        <v>3</v>
      </c>
      <c r="D6" s="40">
        <v>4</v>
      </c>
      <c r="E6" s="40">
        <v>5</v>
      </c>
      <c r="F6" s="23">
        <v>6</v>
      </c>
      <c r="G6" s="40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</row>
    <row r="7" spans="1:12" ht="12.75" customHeight="1"/>
    <row r="8" spans="1:12" ht="24" customHeight="1">
      <c r="A8" s="67" t="s">
        <v>170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>
      <c r="A9" s="13"/>
      <c r="B9" s="13" t="s">
        <v>44</v>
      </c>
      <c r="C9" s="28" t="s">
        <v>159</v>
      </c>
      <c r="D9" s="24" t="s">
        <v>171</v>
      </c>
      <c r="E9" s="13" t="s">
        <v>160</v>
      </c>
      <c r="F9" s="15" t="s">
        <v>158</v>
      </c>
      <c r="G9" s="13" t="s">
        <v>172</v>
      </c>
      <c r="H9" s="12">
        <f t="shared" ref="H9:H52" si="0">I9+J9+K9</f>
        <v>130</v>
      </c>
      <c r="I9" s="13"/>
      <c r="J9" s="30">
        <v>100</v>
      </c>
      <c r="K9" s="13">
        <v>30</v>
      </c>
      <c r="L9" s="13"/>
    </row>
    <row r="10" spans="1:12">
      <c r="A10" s="13"/>
      <c r="B10" s="13" t="s">
        <v>45</v>
      </c>
      <c r="C10" s="41" t="s">
        <v>165</v>
      </c>
      <c r="D10" s="42" t="s">
        <v>173</v>
      </c>
      <c r="E10" s="13" t="s">
        <v>157</v>
      </c>
      <c r="F10" s="15" t="s">
        <v>158</v>
      </c>
      <c r="G10" s="13" t="s">
        <v>174</v>
      </c>
      <c r="H10" s="12">
        <f t="shared" si="0"/>
        <v>110</v>
      </c>
      <c r="I10" s="13"/>
      <c r="J10" s="30">
        <v>80</v>
      </c>
      <c r="K10" s="13">
        <v>30</v>
      </c>
      <c r="L10" s="13"/>
    </row>
    <row r="11" spans="1:12" ht="30">
      <c r="A11" s="13"/>
      <c r="B11" s="13" t="s">
        <v>175</v>
      </c>
      <c r="C11" s="41" t="s">
        <v>60</v>
      </c>
      <c r="D11" s="42" t="s">
        <v>176</v>
      </c>
      <c r="E11" s="13" t="s">
        <v>157</v>
      </c>
      <c r="F11" s="15" t="s">
        <v>158</v>
      </c>
      <c r="G11" s="13" t="s">
        <v>177</v>
      </c>
      <c r="H11" s="12">
        <f t="shared" si="0"/>
        <v>110</v>
      </c>
      <c r="I11" s="13"/>
      <c r="J11" s="30">
        <v>80</v>
      </c>
      <c r="K11" s="13">
        <v>30</v>
      </c>
      <c r="L11" s="13"/>
    </row>
    <row r="12" spans="1:12">
      <c r="A12" s="13"/>
      <c r="B12" s="13" t="s">
        <v>168</v>
      </c>
      <c r="C12" s="41" t="s">
        <v>164</v>
      </c>
      <c r="D12" s="42" t="s">
        <v>178</v>
      </c>
      <c r="E12" s="13" t="s">
        <v>157</v>
      </c>
      <c r="F12" s="15" t="s">
        <v>158</v>
      </c>
      <c r="G12" s="43">
        <v>5.0999999999999996</v>
      </c>
      <c r="H12" s="12">
        <f t="shared" si="0"/>
        <v>15</v>
      </c>
      <c r="I12" s="13"/>
      <c r="J12" s="13"/>
      <c r="K12" s="13">
        <v>15</v>
      </c>
      <c r="L12" s="13"/>
    </row>
    <row r="13" spans="1:12">
      <c r="A13" s="13"/>
      <c r="B13" s="13" t="s">
        <v>44</v>
      </c>
      <c r="C13" s="41" t="s">
        <v>162</v>
      </c>
      <c r="D13" s="42" t="s">
        <v>178</v>
      </c>
      <c r="E13" s="13" t="s">
        <v>157</v>
      </c>
      <c r="F13" s="15" t="s">
        <v>158</v>
      </c>
      <c r="G13" s="43">
        <v>5.0999999999999996</v>
      </c>
      <c r="H13" s="12">
        <f t="shared" si="0"/>
        <v>15</v>
      </c>
      <c r="I13" s="13"/>
      <c r="J13" s="13"/>
      <c r="K13" s="13">
        <v>15</v>
      </c>
      <c r="L13" s="13"/>
    </row>
    <row r="14" spans="1:12">
      <c r="A14" s="13"/>
      <c r="B14" s="13" t="s">
        <v>45</v>
      </c>
      <c r="C14" s="41" t="s">
        <v>39</v>
      </c>
      <c r="D14" s="42" t="s">
        <v>179</v>
      </c>
      <c r="E14" s="13" t="s">
        <v>166</v>
      </c>
      <c r="F14" s="15" t="s">
        <v>158</v>
      </c>
      <c r="G14" s="13" t="s">
        <v>180</v>
      </c>
      <c r="H14" s="12">
        <f t="shared" si="0"/>
        <v>45</v>
      </c>
      <c r="I14" s="13"/>
      <c r="J14" s="13"/>
      <c r="K14" s="13">
        <v>45</v>
      </c>
      <c r="L14" s="13"/>
    </row>
    <row r="15" spans="1:12">
      <c r="A15" s="13"/>
      <c r="B15" s="13" t="s">
        <v>175</v>
      </c>
      <c r="C15" s="41" t="s">
        <v>25</v>
      </c>
      <c r="D15" s="42" t="s">
        <v>181</v>
      </c>
      <c r="E15" s="13" t="s">
        <v>182</v>
      </c>
      <c r="F15" s="15" t="s">
        <v>158</v>
      </c>
      <c r="G15" s="43">
        <v>10.1</v>
      </c>
      <c r="H15" s="12">
        <f t="shared" si="0"/>
        <v>15</v>
      </c>
      <c r="I15" s="13"/>
      <c r="J15" s="13"/>
      <c r="K15" s="13">
        <v>15</v>
      </c>
      <c r="L15" s="13"/>
    </row>
    <row r="16" spans="1:12">
      <c r="A16" s="13"/>
      <c r="B16" s="13" t="s">
        <v>168</v>
      </c>
      <c r="C16" s="41" t="s">
        <v>17</v>
      </c>
      <c r="D16" s="42" t="s">
        <v>183</v>
      </c>
      <c r="E16" s="13" t="s">
        <v>184</v>
      </c>
      <c r="F16" s="15" t="s">
        <v>158</v>
      </c>
      <c r="G16" s="43">
        <v>10.1</v>
      </c>
      <c r="H16" s="12">
        <f t="shared" si="0"/>
        <v>15</v>
      </c>
      <c r="I16" s="13"/>
      <c r="J16" s="13"/>
      <c r="K16" s="13">
        <v>15</v>
      </c>
      <c r="L16" s="13"/>
    </row>
    <row r="17" spans="1:12">
      <c r="A17" s="13"/>
      <c r="B17" s="13" t="s">
        <v>168</v>
      </c>
      <c r="C17" s="41" t="s">
        <v>17</v>
      </c>
      <c r="D17" s="42" t="s">
        <v>185</v>
      </c>
      <c r="E17" s="13" t="s">
        <v>186</v>
      </c>
      <c r="F17" s="15" t="s">
        <v>158</v>
      </c>
      <c r="G17" s="43">
        <v>3.1</v>
      </c>
      <c r="H17" s="12">
        <f t="shared" si="0"/>
        <v>15</v>
      </c>
      <c r="I17" s="13"/>
      <c r="J17" s="13"/>
      <c r="K17" s="13">
        <v>15</v>
      </c>
      <c r="L17" s="13"/>
    </row>
    <row r="18" spans="1:12">
      <c r="A18" s="13"/>
      <c r="B18" s="13" t="s">
        <v>168</v>
      </c>
      <c r="C18" s="41" t="s">
        <v>17</v>
      </c>
      <c r="D18" s="42" t="s">
        <v>187</v>
      </c>
      <c r="E18" s="13" t="s">
        <v>184</v>
      </c>
      <c r="F18" s="15" t="s">
        <v>158</v>
      </c>
      <c r="G18" s="43">
        <v>4.0999999999999996</v>
      </c>
      <c r="H18" s="12">
        <f t="shared" si="0"/>
        <v>15</v>
      </c>
      <c r="I18" s="13"/>
      <c r="J18" s="13"/>
      <c r="K18" s="13">
        <v>15</v>
      </c>
      <c r="L18" s="13"/>
    </row>
    <row r="19" spans="1:12">
      <c r="A19" s="13"/>
      <c r="B19" s="13" t="s">
        <v>168</v>
      </c>
      <c r="C19" s="41" t="s">
        <v>17</v>
      </c>
      <c r="D19" s="42" t="s">
        <v>188</v>
      </c>
      <c r="E19" s="13" t="s">
        <v>189</v>
      </c>
      <c r="F19" s="15" t="s">
        <v>158</v>
      </c>
      <c r="G19" s="43">
        <v>2.1</v>
      </c>
      <c r="H19" s="12">
        <f t="shared" si="0"/>
        <v>15</v>
      </c>
      <c r="I19" s="13"/>
      <c r="J19" s="13"/>
      <c r="K19" s="13">
        <v>15</v>
      </c>
      <c r="L19" s="13"/>
    </row>
    <row r="20" spans="1:12">
      <c r="A20" s="13"/>
      <c r="B20" s="13" t="s">
        <v>168</v>
      </c>
      <c r="C20" s="41" t="s">
        <v>17</v>
      </c>
      <c r="D20" s="42" t="s">
        <v>190</v>
      </c>
      <c r="E20" s="13" t="s">
        <v>166</v>
      </c>
      <c r="F20" s="15" t="s">
        <v>158</v>
      </c>
      <c r="G20" s="43">
        <v>15.1</v>
      </c>
      <c r="H20" s="12">
        <f t="shared" si="0"/>
        <v>15</v>
      </c>
      <c r="I20" s="13"/>
      <c r="J20" s="13"/>
      <c r="K20" s="13">
        <v>15</v>
      </c>
      <c r="L20" s="13"/>
    </row>
    <row r="21" spans="1:12">
      <c r="A21" s="13"/>
      <c r="B21" s="13" t="s">
        <v>168</v>
      </c>
      <c r="C21" s="41" t="s">
        <v>17</v>
      </c>
      <c r="D21" s="42" t="s">
        <v>191</v>
      </c>
      <c r="E21" s="13" t="s">
        <v>184</v>
      </c>
      <c r="F21" s="15" t="s">
        <v>158</v>
      </c>
      <c r="G21" s="13">
        <v>13.09</v>
      </c>
      <c r="H21" s="12">
        <f t="shared" si="0"/>
        <v>15</v>
      </c>
      <c r="I21" s="13"/>
      <c r="J21" s="13"/>
      <c r="K21" s="13">
        <v>15</v>
      </c>
      <c r="L21" s="13"/>
    </row>
    <row r="22" spans="1:12">
      <c r="A22" s="13"/>
      <c r="B22" s="13" t="s">
        <v>168</v>
      </c>
      <c r="C22" s="41" t="s">
        <v>17</v>
      </c>
      <c r="D22" s="42" t="s">
        <v>192</v>
      </c>
      <c r="E22" s="13" t="s">
        <v>157</v>
      </c>
      <c r="F22" s="15" t="s">
        <v>158</v>
      </c>
      <c r="G22" s="13">
        <v>7.09</v>
      </c>
      <c r="H22" s="12">
        <f t="shared" si="0"/>
        <v>15</v>
      </c>
      <c r="I22" s="13"/>
      <c r="J22" s="13"/>
      <c r="K22" s="13">
        <v>15</v>
      </c>
      <c r="L22" s="13"/>
    </row>
    <row r="23" spans="1:12">
      <c r="A23" s="13"/>
      <c r="B23" s="13" t="s">
        <v>168</v>
      </c>
      <c r="C23" s="41" t="s">
        <v>17</v>
      </c>
      <c r="D23" s="42" t="s">
        <v>193</v>
      </c>
      <c r="E23" s="13" t="s">
        <v>194</v>
      </c>
      <c r="F23" s="15" t="s">
        <v>158</v>
      </c>
      <c r="G23" s="13">
        <v>14.08</v>
      </c>
      <c r="H23" s="12">
        <f t="shared" si="0"/>
        <v>15</v>
      </c>
      <c r="I23" s="13"/>
      <c r="J23" s="13"/>
      <c r="K23" s="13">
        <v>15</v>
      </c>
      <c r="L23" s="13"/>
    </row>
    <row r="24" spans="1:12">
      <c r="A24" s="13"/>
      <c r="B24" s="13" t="s">
        <v>168</v>
      </c>
      <c r="C24" s="41" t="s">
        <v>17</v>
      </c>
      <c r="D24" s="42" t="s">
        <v>195</v>
      </c>
      <c r="E24" s="13" t="s">
        <v>166</v>
      </c>
      <c r="F24" s="15" t="s">
        <v>158</v>
      </c>
      <c r="G24" s="13">
        <v>26.07</v>
      </c>
      <c r="H24" s="12">
        <f t="shared" si="0"/>
        <v>15</v>
      </c>
      <c r="I24" s="13"/>
      <c r="J24" s="13"/>
      <c r="K24" s="13">
        <v>15</v>
      </c>
      <c r="L24" s="13"/>
    </row>
    <row r="25" spans="1:12">
      <c r="A25" s="13"/>
      <c r="B25" s="13" t="s">
        <v>45</v>
      </c>
      <c r="C25" s="41" t="s">
        <v>159</v>
      </c>
      <c r="D25" s="42" t="s">
        <v>196</v>
      </c>
      <c r="E25" s="13" t="s">
        <v>197</v>
      </c>
      <c r="F25" s="15" t="s">
        <v>158</v>
      </c>
      <c r="G25" s="13">
        <v>15.1</v>
      </c>
      <c r="H25" s="12">
        <f t="shared" si="0"/>
        <v>15</v>
      </c>
      <c r="I25" s="13"/>
      <c r="J25" s="13"/>
      <c r="K25" s="13">
        <v>15</v>
      </c>
      <c r="L25" s="13"/>
    </row>
    <row r="26" spans="1:12">
      <c r="A26" s="13"/>
      <c r="B26" s="13" t="s">
        <v>168</v>
      </c>
      <c r="C26" s="44" t="s">
        <v>119</v>
      </c>
      <c r="D26" s="42" t="s">
        <v>198</v>
      </c>
      <c r="E26" s="13" t="s">
        <v>182</v>
      </c>
      <c r="F26" s="15" t="s">
        <v>158</v>
      </c>
      <c r="G26" s="13" t="s">
        <v>177</v>
      </c>
      <c r="H26" s="12">
        <f t="shared" si="0"/>
        <v>30</v>
      </c>
      <c r="I26" s="13"/>
      <c r="J26" s="13"/>
      <c r="K26" s="13">
        <v>30</v>
      </c>
      <c r="L26" s="13"/>
    </row>
    <row r="27" spans="1:12">
      <c r="A27" s="13"/>
      <c r="B27" s="13" t="s">
        <v>168</v>
      </c>
      <c r="C27" s="44" t="s">
        <v>119</v>
      </c>
      <c r="D27" s="42" t="s">
        <v>199</v>
      </c>
      <c r="E27" s="13" t="s">
        <v>157</v>
      </c>
      <c r="F27" s="15" t="s">
        <v>158</v>
      </c>
      <c r="G27" s="43">
        <v>5.0999999999999996</v>
      </c>
      <c r="H27" s="12">
        <f t="shared" si="0"/>
        <v>15</v>
      </c>
      <c r="I27" s="13"/>
      <c r="J27" s="13"/>
      <c r="K27" s="13">
        <v>15</v>
      </c>
      <c r="L27" s="13"/>
    </row>
    <row r="28" spans="1:12">
      <c r="A28" s="13"/>
      <c r="B28" s="13" t="s">
        <v>200</v>
      </c>
      <c r="C28" s="44" t="s">
        <v>51</v>
      </c>
      <c r="D28" s="42" t="s">
        <v>201</v>
      </c>
      <c r="E28" s="13" t="s">
        <v>166</v>
      </c>
      <c r="F28" s="15" t="s">
        <v>158</v>
      </c>
      <c r="G28" s="43">
        <v>10.1</v>
      </c>
      <c r="H28" s="12">
        <f t="shared" si="0"/>
        <v>15</v>
      </c>
      <c r="I28" s="13"/>
      <c r="J28" s="13"/>
      <c r="K28" s="13">
        <v>15</v>
      </c>
      <c r="L28" s="13"/>
    </row>
    <row r="29" spans="1:12">
      <c r="A29" s="13"/>
      <c r="B29" s="13" t="s">
        <v>45</v>
      </c>
      <c r="C29" s="41" t="s">
        <v>159</v>
      </c>
      <c r="D29" s="42" t="s">
        <v>202</v>
      </c>
      <c r="E29" s="13" t="s">
        <v>203</v>
      </c>
      <c r="F29" s="15" t="s">
        <v>158</v>
      </c>
      <c r="G29" s="13" t="s">
        <v>204</v>
      </c>
      <c r="H29" s="12">
        <f t="shared" si="0"/>
        <v>15</v>
      </c>
      <c r="I29" s="13"/>
      <c r="J29" s="13"/>
      <c r="K29" s="13">
        <v>15</v>
      </c>
      <c r="L29" s="13"/>
    </row>
    <row r="30" spans="1:12">
      <c r="A30" s="13"/>
      <c r="B30" s="13" t="s">
        <v>45</v>
      </c>
      <c r="C30" s="41" t="s">
        <v>205</v>
      </c>
      <c r="D30" s="42" t="s">
        <v>206</v>
      </c>
      <c r="E30" s="13" t="s">
        <v>207</v>
      </c>
      <c r="F30" s="15" t="s">
        <v>158</v>
      </c>
      <c r="G30" s="43">
        <v>19.100000000000001</v>
      </c>
      <c r="H30" s="12">
        <f t="shared" si="0"/>
        <v>15</v>
      </c>
      <c r="I30" s="13"/>
      <c r="J30" s="13"/>
      <c r="K30" s="13">
        <v>15</v>
      </c>
      <c r="L30" s="13"/>
    </row>
    <row r="31" spans="1:12" ht="30">
      <c r="A31" s="13"/>
      <c r="B31" s="13" t="s">
        <v>175</v>
      </c>
      <c r="C31" s="41" t="s">
        <v>47</v>
      </c>
      <c r="D31" s="42" t="s">
        <v>208</v>
      </c>
      <c r="E31" s="13" t="s">
        <v>160</v>
      </c>
      <c r="F31" s="15" t="s">
        <v>158</v>
      </c>
      <c r="G31" s="13" t="s">
        <v>209</v>
      </c>
      <c r="H31" s="12">
        <f t="shared" si="0"/>
        <v>675</v>
      </c>
      <c r="I31" s="13"/>
      <c r="J31" s="25">
        <v>600</v>
      </c>
      <c r="K31" s="13">
        <v>75</v>
      </c>
      <c r="L31" s="13"/>
    </row>
    <row r="32" spans="1:12">
      <c r="A32" s="13"/>
      <c r="B32" s="13" t="s">
        <v>45</v>
      </c>
      <c r="C32" s="41" t="s">
        <v>163</v>
      </c>
      <c r="D32" s="42" t="s">
        <v>210</v>
      </c>
      <c r="E32" s="13" t="s">
        <v>160</v>
      </c>
      <c r="F32" s="15" t="s">
        <v>158</v>
      </c>
      <c r="G32" s="13" t="s">
        <v>209</v>
      </c>
      <c r="H32" s="12">
        <f t="shared" si="0"/>
        <v>510</v>
      </c>
      <c r="I32" s="13"/>
      <c r="J32" s="25">
        <v>450</v>
      </c>
      <c r="K32" s="13">
        <v>60</v>
      </c>
      <c r="L32" s="13"/>
    </row>
    <row r="33" spans="1:12">
      <c r="A33" s="13"/>
      <c r="B33" s="13" t="s">
        <v>45</v>
      </c>
      <c r="C33" s="41" t="s">
        <v>162</v>
      </c>
      <c r="D33" s="42" t="s">
        <v>210</v>
      </c>
      <c r="E33" s="13" t="s">
        <v>160</v>
      </c>
      <c r="F33" s="15" t="s">
        <v>158</v>
      </c>
      <c r="G33" s="13" t="s">
        <v>209</v>
      </c>
      <c r="H33" s="12">
        <f t="shared" si="0"/>
        <v>510</v>
      </c>
      <c r="I33" s="13"/>
      <c r="J33" s="25">
        <v>450</v>
      </c>
      <c r="K33" s="13">
        <v>60</v>
      </c>
      <c r="L33" s="13"/>
    </row>
    <row r="34" spans="1:12">
      <c r="A34" s="13"/>
      <c r="B34" s="13" t="s">
        <v>45</v>
      </c>
      <c r="C34" s="44" t="s">
        <v>28</v>
      </c>
      <c r="D34" s="42" t="s">
        <v>211</v>
      </c>
      <c r="E34" s="13" t="s">
        <v>160</v>
      </c>
      <c r="F34" s="15" t="s">
        <v>158</v>
      </c>
      <c r="G34" s="13" t="s">
        <v>209</v>
      </c>
      <c r="H34" s="12">
        <f t="shared" si="0"/>
        <v>375</v>
      </c>
      <c r="I34" s="13"/>
      <c r="J34" s="20">
        <v>300</v>
      </c>
      <c r="K34" s="13">
        <v>75</v>
      </c>
      <c r="L34" s="13"/>
    </row>
    <row r="35" spans="1:12">
      <c r="A35" s="13"/>
      <c r="B35" s="13" t="s">
        <v>45</v>
      </c>
      <c r="C35" s="44" t="s">
        <v>212</v>
      </c>
      <c r="D35" s="42" t="s">
        <v>211</v>
      </c>
      <c r="E35" s="13" t="s">
        <v>160</v>
      </c>
      <c r="F35" s="15" t="s">
        <v>158</v>
      </c>
      <c r="G35" s="13" t="s">
        <v>209</v>
      </c>
      <c r="H35" s="12">
        <f t="shared" si="0"/>
        <v>375</v>
      </c>
      <c r="I35" s="13"/>
      <c r="J35" s="26">
        <v>300</v>
      </c>
      <c r="K35" s="13">
        <v>75</v>
      </c>
      <c r="L35" s="13"/>
    </row>
    <row r="36" spans="1:12" ht="30">
      <c r="A36" s="13"/>
      <c r="B36" s="13" t="s">
        <v>175</v>
      </c>
      <c r="C36" s="44" t="s">
        <v>161</v>
      </c>
      <c r="D36" s="42" t="s">
        <v>211</v>
      </c>
      <c r="E36" s="13" t="s">
        <v>160</v>
      </c>
      <c r="F36" s="15" t="s">
        <v>158</v>
      </c>
      <c r="G36" s="13" t="s">
        <v>209</v>
      </c>
      <c r="H36" s="12">
        <f t="shared" si="0"/>
        <v>375</v>
      </c>
      <c r="I36" s="13"/>
      <c r="J36" s="26">
        <v>300</v>
      </c>
      <c r="K36" s="13">
        <v>75</v>
      </c>
      <c r="L36" s="13"/>
    </row>
    <row r="37" spans="1:12">
      <c r="A37" s="13"/>
      <c r="B37" s="13" t="s">
        <v>175</v>
      </c>
      <c r="C37" s="44" t="s">
        <v>167</v>
      </c>
      <c r="D37" s="42" t="s">
        <v>211</v>
      </c>
      <c r="E37" s="13" t="s">
        <v>160</v>
      </c>
      <c r="F37" s="15" t="s">
        <v>158</v>
      </c>
      <c r="G37" s="13" t="s">
        <v>209</v>
      </c>
      <c r="H37" s="12">
        <f t="shared" si="0"/>
        <v>375</v>
      </c>
      <c r="I37" s="13"/>
      <c r="J37" s="26">
        <v>300</v>
      </c>
      <c r="K37" s="13">
        <v>75</v>
      </c>
      <c r="L37" s="13"/>
    </row>
    <row r="38" spans="1:12">
      <c r="A38" s="13"/>
      <c r="B38" s="13" t="s">
        <v>213</v>
      </c>
      <c r="C38" s="41" t="s">
        <v>25</v>
      </c>
      <c r="D38" s="42" t="s">
        <v>214</v>
      </c>
      <c r="E38" s="13" t="s">
        <v>160</v>
      </c>
      <c r="F38" s="15" t="s">
        <v>158</v>
      </c>
      <c r="G38" s="13" t="s">
        <v>209</v>
      </c>
      <c r="H38" s="12">
        <f t="shared" si="0"/>
        <v>75</v>
      </c>
      <c r="I38" s="13"/>
      <c r="J38" s="25">
        <v>75</v>
      </c>
      <c r="K38" s="13"/>
      <c r="L38" s="13"/>
    </row>
    <row r="39" spans="1:12">
      <c r="A39" s="13"/>
      <c r="B39" s="13" t="s">
        <v>168</v>
      </c>
      <c r="C39" s="44" t="s">
        <v>119</v>
      </c>
      <c r="D39" s="42" t="s">
        <v>215</v>
      </c>
      <c r="E39" s="13" t="s">
        <v>160</v>
      </c>
      <c r="F39" s="15" t="s">
        <v>158</v>
      </c>
      <c r="G39" s="13" t="s">
        <v>209</v>
      </c>
      <c r="H39" s="12">
        <f t="shared" si="0"/>
        <v>375</v>
      </c>
      <c r="I39" s="13"/>
      <c r="J39" s="26">
        <v>300</v>
      </c>
      <c r="K39" s="20">
        <v>75</v>
      </c>
      <c r="L39" s="13"/>
    </row>
    <row r="40" spans="1:12">
      <c r="A40" s="13"/>
      <c r="B40" s="13" t="s">
        <v>200</v>
      </c>
      <c r="C40" s="44" t="s">
        <v>51</v>
      </c>
      <c r="D40" s="42" t="s">
        <v>215</v>
      </c>
      <c r="E40" s="13" t="s">
        <v>160</v>
      </c>
      <c r="F40" s="15" t="s">
        <v>158</v>
      </c>
      <c r="G40" s="13" t="s">
        <v>209</v>
      </c>
      <c r="H40" s="12">
        <f t="shared" si="0"/>
        <v>595</v>
      </c>
      <c r="I40" s="13"/>
      <c r="J40" s="26">
        <v>520</v>
      </c>
      <c r="K40" s="20">
        <v>75</v>
      </c>
      <c r="L40" s="13"/>
    </row>
    <row r="41" spans="1:12">
      <c r="A41" s="13"/>
      <c r="B41" s="13" t="s">
        <v>33</v>
      </c>
      <c r="C41" s="41" t="s">
        <v>21</v>
      </c>
      <c r="D41" s="42" t="s">
        <v>216</v>
      </c>
      <c r="E41" s="13" t="s">
        <v>160</v>
      </c>
      <c r="F41" s="15" t="s">
        <v>158</v>
      </c>
      <c r="G41" s="13" t="s">
        <v>217</v>
      </c>
      <c r="H41" s="12">
        <f t="shared" si="0"/>
        <v>195</v>
      </c>
      <c r="I41" s="13"/>
      <c r="J41" s="25">
        <v>150</v>
      </c>
      <c r="K41" s="20">
        <v>45</v>
      </c>
      <c r="L41" s="13"/>
    </row>
    <row r="42" spans="1:12">
      <c r="A42" s="13"/>
      <c r="B42" s="13" t="s">
        <v>218</v>
      </c>
      <c r="C42" s="41" t="s">
        <v>24</v>
      </c>
      <c r="D42" s="42" t="s">
        <v>219</v>
      </c>
      <c r="E42" s="13" t="s">
        <v>160</v>
      </c>
      <c r="F42" s="15" t="s">
        <v>158</v>
      </c>
      <c r="G42" s="13" t="s">
        <v>220</v>
      </c>
      <c r="H42" s="12">
        <f t="shared" si="0"/>
        <v>993.09</v>
      </c>
      <c r="I42" s="13"/>
      <c r="J42" s="20">
        <v>933.09</v>
      </c>
      <c r="K42" s="25">
        <v>60</v>
      </c>
      <c r="L42" s="13"/>
    </row>
    <row r="43" spans="1:12">
      <c r="A43" s="13"/>
      <c r="B43" s="13" t="s">
        <v>221</v>
      </c>
      <c r="C43" s="41" t="s">
        <v>23</v>
      </c>
      <c r="D43" s="42" t="s">
        <v>219</v>
      </c>
      <c r="E43" s="13" t="s">
        <v>160</v>
      </c>
      <c r="F43" s="15" t="s">
        <v>158</v>
      </c>
      <c r="G43" s="13" t="s">
        <v>220</v>
      </c>
      <c r="H43" s="12">
        <f t="shared" si="0"/>
        <v>1052.0900000000001</v>
      </c>
      <c r="I43" s="13"/>
      <c r="J43" s="20">
        <v>992.09</v>
      </c>
      <c r="K43" s="25">
        <v>60</v>
      </c>
      <c r="L43" s="13"/>
    </row>
    <row r="44" spans="1:12">
      <c r="A44" s="13"/>
      <c r="B44" s="13" t="s">
        <v>45</v>
      </c>
      <c r="C44" s="41" t="s">
        <v>34</v>
      </c>
      <c r="D44" s="42" t="s">
        <v>222</v>
      </c>
      <c r="E44" s="13" t="s">
        <v>160</v>
      </c>
      <c r="F44" s="15" t="s">
        <v>158</v>
      </c>
      <c r="G44" s="13" t="s">
        <v>220</v>
      </c>
      <c r="H44" s="12">
        <f t="shared" si="0"/>
        <v>60</v>
      </c>
      <c r="I44" s="13"/>
      <c r="J44" s="20"/>
      <c r="K44" s="25">
        <v>60</v>
      </c>
      <c r="L44" s="13"/>
    </row>
    <row r="45" spans="1:12">
      <c r="A45" s="13"/>
      <c r="B45" s="13" t="s">
        <v>45</v>
      </c>
      <c r="C45" s="41" t="s">
        <v>43</v>
      </c>
      <c r="D45" s="42" t="s">
        <v>222</v>
      </c>
      <c r="E45" s="13" t="s">
        <v>160</v>
      </c>
      <c r="F45" s="15" t="s">
        <v>158</v>
      </c>
      <c r="G45" s="13" t="s">
        <v>220</v>
      </c>
      <c r="H45" s="12">
        <f t="shared" si="0"/>
        <v>390</v>
      </c>
      <c r="I45" s="13">
        <v>50</v>
      </c>
      <c r="J45" s="20">
        <v>280</v>
      </c>
      <c r="K45" s="25">
        <v>60</v>
      </c>
      <c r="L45" s="13"/>
    </row>
    <row r="46" spans="1:12">
      <c r="A46" s="13"/>
      <c r="B46" s="13" t="s">
        <v>45</v>
      </c>
      <c r="C46" s="41" t="s">
        <v>223</v>
      </c>
      <c r="D46" s="42" t="s">
        <v>224</v>
      </c>
      <c r="E46" s="13" t="s">
        <v>160</v>
      </c>
      <c r="F46" s="15" t="s">
        <v>158</v>
      </c>
      <c r="G46" s="13" t="s">
        <v>220</v>
      </c>
      <c r="H46" s="12">
        <f t="shared" si="0"/>
        <v>500</v>
      </c>
      <c r="I46" s="13">
        <v>50</v>
      </c>
      <c r="J46" s="25">
        <v>390</v>
      </c>
      <c r="K46" s="20">
        <v>60</v>
      </c>
      <c r="L46" s="13"/>
    </row>
    <row r="47" spans="1:12">
      <c r="A47" s="13"/>
      <c r="B47" s="13" t="s">
        <v>45</v>
      </c>
      <c r="C47" s="41" t="s">
        <v>121</v>
      </c>
      <c r="D47" s="42" t="s">
        <v>225</v>
      </c>
      <c r="E47" s="13" t="s">
        <v>160</v>
      </c>
      <c r="F47" s="15" t="s">
        <v>158</v>
      </c>
      <c r="G47" s="13" t="s">
        <v>220</v>
      </c>
      <c r="H47" s="12">
        <f t="shared" si="0"/>
        <v>510</v>
      </c>
      <c r="I47" s="13"/>
      <c r="J47" s="20">
        <v>450</v>
      </c>
      <c r="K47" s="20">
        <v>60</v>
      </c>
      <c r="L47" s="13"/>
    </row>
    <row r="48" spans="1:12">
      <c r="A48" s="13"/>
      <c r="B48" s="13" t="s">
        <v>45</v>
      </c>
      <c r="C48" s="41" t="s">
        <v>226</v>
      </c>
      <c r="D48" s="42" t="s">
        <v>225</v>
      </c>
      <c r="E48" s="13" t="s">
        <v>160</v>
      </c>
      <c r="F48" s="15" t="s">
        <v>158</v>
      </c>
      <c r="G48" s="13" t="s">
        <v>220</v>
      </c>
      <c r="H48" s="12">
        <f t="shared" si="0"/>
        <v>510</v>
      </c>
      <c r="I48" s="13"/>
      <c r="J48" s="20">
        <v>450</v>
      </c>
      <c r="K48" s="20">
        <v>60</v>
      </c>
      <c r="L48" s="13"/>
    </row>
    <row r="49" spans="1:15">
      <c r="A49" s="13"/>
      <c r="B49" s="13" t="s">
        <v>33</v>
      </c>
      <c r="C49" s="41" t="s">
        <v>131</v>
      </c>
      <c r="D49" s="42" t="s">
        <v>225</v>
      </c>
      <c r="E49" s="13" t="s">
        <v>160</v>
      </c>
      <c r="F49" s="15" t="s">
        <v>158</v>
      </c>
      <c r="G49" s="13" t="s">
        <v>220</v>
      </c>
      <c r="H49" s="12">
        <f t="shared" si="0"/>
        <v>450</v>
      </c>
      <c r="I49" s="13"/>
      <c r="J49" s="20">
        <v>390</v>
      </c>
      <c r="K49" s="20">
        <v>60</v>
      </c>
      <c r="L49" s="13"/>
    </row>
    <row r="50" spans="1:15">
      <c r="A50" s="13"/>
      <c r="B50" s="13" t="s">
        <v>168</v>
      </c>
      <c r="C50" s="41" t="s">
        <v>227</v>
      </c>
      <c r="D50" s="42" t="s">
        <v>228</v>
      </c>
      <c r="E50" s="13" t="s">
        <v>160</v>
      </c>
      <c r="F50" s="15" t="s">
        <v>158</v>
      </c>
      <c r="G50" s="13" t="s">
        <v>220</v>
      </c>
      <c r="H50" s="12">
        <f t="shared" si="0"/>
        <v>60</v>
      </c>
      <c r="I50" s="13"/>
      <c r="J50" s="20"/>
      <c r="K50" s="20">
        <v>60</v>
      </c>
      <c r="L50" s="13"/>
    </row>
    <row r="51" spans="1:15">
      <c r="A51" s="13"/>
      <c r="B51" s="13" t="s">
        <v>168</v>
      </c>
      <c r="C51" s="41" t="s">
        <v>134</v>
      </c>
      <c r="D51" s="42" t="s">
        <v>229</v>
      </c>
      <c r="E51" s="13" t="s">
        <v>160</v>
      </c>
      <c r="F51" s="15" t="s">
        <v>158</v>
      </c>
      <c r="G51" s="13" t="s">
        <v>220</v>
      </c>
      <c r="H51" s="12">
        <f t="shared" si="0"/>
        <v>478.5</v>
      </c>
      <c r="I51" s="13">
        <v>13.5</v>
      </c>
      <c r="J51" s="20">
        <v>390</v>
      </c>
      <c r="K51" s="20">
        <v>75</v>
      </c>
      <c r="L51" s="13"/>
    </row>
    <row r="52" spans="1:15" ht="30">
      <c r="A52" s="13"/>
      <c r="B52" s="13" t="s">
        <v>175</v>
      </c>
      <c r="C52" s="41" t="s">
        <v>60</v>
      </c>
      <c r="D52" s="42" t="s">
        <v>230</v>
      </c>
      <c r="E52" s="13" t="s">
        <v>160</v>
      </c>
      <c r="F52" s="15" t="s">
        <v>158</v>
      </c>
      <c r="G52" s="13" t="s">
        <v>231</v>
      </c>
      <c r="H52" s="12">
        <f t="shared" si="0"/>
        <v>60</v>
      </c>
      <c r="I52" s="13"/>
      <c r="J52" s="20"/>
      <c r="K52" s="25">
        <v>60</v>
      </c>
      <c r="L52" s="13"/>
    </row>
    <row r="53" spans="1:15" ht="22.5" customHeight="1">
      <c r="A53" s="53" t="s">
        <v>232</v>
      </c>
      <c r="B53" s="54"/>
      <c r="C53" s="54"/>
      <c r="D53" s="54"/>
      <c r="E53" s="54"/>
      <c r="F53" s="54"/>
      <c r="G53" s="66"/>
      <c r="H53" s="16">
        <f>SUM(H9:H52)</f>
        <v>10178.68</v>
      </c>
      <c r="I53" s="16">
        <f t="shared" ref="I53:K53" si="1">SUM(I9:I52)</f>
        <v>113.5</v>
      </c>
      <c r="J53" s="16">
        <f t="shared" si="1"/>
        <v>8280.18</v>
      </c>
      <c r="K53" s="16">
        <f t="shared" si="1"/>
        <v>1785</v>
      </c>
      <c r="L53" s="22"/>
      <c r="N53" s="18"/>
      <c r="O53" s="18"/>
    </row>
    <row r="55" spans="1:15" ht="20.25" customHeight="1">
      <c r="A55" s="53" t="s">
        <v>233</v>
      </c>
      <c r="B55" s="54"/>
      <c r="C55" s="54"/>
      <c r="D55" s="54"/>
      <c r="E55" s="54"/>
      <c r="F55" s="54"/>
      <c r="G55" s="66"/>
      <c r="H55" s="16">
        <f>SUM(I55:K55)</f>
        <v>24746.5</v>
      </c>
      <c r="I55" s="16">
        <v>376.5</v>
      </c>
      <c r="J55" s="16">
        <v>17680</v>
      </c>
      <c r="K55" s="16">
        <v>6690</v>
      </c>
      <c r="L55" s="22"/>
    </row>
    <row r="57" spans="1:15" ht="21.75" customHeight="1">
      <c r="A57" s="53" t="s">
        <v>234</v>
      </c>
      <c r="B57" s="54"/>
      <c r="C57" s="54"/>
      <c r="D57" s="54"/>
      <c r="E57" s="54"/>
      <c r="F57" s="54"/>
      <c r="G57" s="66"/>
      <c r="H57" s="16">
        <f>H53+H55</f>
        <v>34925.18</v>
      </c>
      <c r="I57" s="16">
        <f t="shared" ref="I57:K57" si="2">I53+I55</f>
        <v>490</v>
      </c>
      <c r="J57" s="16">
        <f t="shared" si="2"/>
        <v>25960.18</v>
      </c>
      <c r="K57" s="16">
        <f t="shared" si="2"/>
        <v>8475</v>
      </c>
      <c r="L57" s="16"/>
    </row>
    <row r="59" spans="1:15">
      <c r="A59" s="67" t="s">
        <v>102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1:15">
      <c r="A60" s="13"/>
      <c r="B60" s="13" t="s">
        <v>45</v>
      </c>
      <c r="C60" s="31" t="s">
        <v>35</v>
      </c>
      <c r="D60" s="24" t="s">
        <v>235</v>
      </c>
      <c r="E60" s="13" t="s">
        <v>160</v>
      </c>
      <c r="F60" s="15" t="s">
        <v>158</v>
      </c>
      <c r="G60" s="13" t="s">
        <v>220</v>
      </c>
      <c r="H60" s="12">
        <f t="shared" ref="H60:H73" si="3">I60+J60+K60</f>
        <v>510</v>
      </c>
      <c r="I60" s="13"/>
      <c r="J60" s="20">
        <v>450</v>
      </c>
      <c r="K60" s="20">
        <v>60</v>
      </c>
      <c r="L60" s="13"/>
    </row>
    <row r="61" spans="1:15">
      <c r="A61" s="13"/>
      <c r="B61" s="13" t="s">
        <v>45</v>
      </c>
      <c r="C61" s="31" t="s">
        <v>159</v>
      </c>
      <c r="D61" s="24" t="s">
        <v>236</v>
      </c>
      <c r="E61" s="13" t="s">
        <v>237</v>
      </c>
      <c r="F61" s="15" t="s">
        <v>158</v>
      </c>
      <c r="G61" s="13">
        <v>30.1</v>
      </c>
      <c r="H61" s="12">
        <f t="shared" si="3"/>
        <v>15</v>
      </c>
      <c r="I61" s="20"/>
      <c r="J61" s="20"/>
      <c r="K61" s="20">
        <v>15</v>
      </c>
      <c r="L61" s="20"/>
    </row>
    <row r="62" spans="1:15">
      <c r="A62" s="13"/>
      <c r="B62" s="13" t="s">
        <v>45</v>
      </c>
      <c r="C62" s="31" t="s">
        <v>31</v>
      </c>
      <c r="D62" s="24" t="s">
        <v>238</v>
      </c>
      <c r="E62" s="13" t="s">
        <v>203</v>
      </c>
      <c r="F62" s="15" t="s">
        <v>158</v>
      </c>
      <c r="G62" s="13">
        <v>2.11</v>
      </c>
      <c r="H62" s="12">
        <f t="shared" si="3"/>
        <v>15</v>
      </c>
      <c r="I62" s="20"/>
      <c r="J62" s="20"/>
      <c r="K62" s="20">
        <v>15</v>
      </c>
      <c r="L62" s="20"/>
    </row>
    <row r="63" spans="1:15">
      <c r="A63" s="13"/>
      <c r="B63" s="13" t="s">
        <v>239</v>
      </c>
      <c r="C63" s="31" t="s">
        <v>41</v>
      </c>
      <c r="D63" s="24" t="s">
        <v>240</v>
      </c>
      <c r="E63" s="13" t="s">
        <v>241</v>
      </c>
      <c r="F63" s="15" t="s">
        <v>158</v>
      </c>
      <c r="G63" s="13">
        <v>9.11</v>
      </c>
      <c r="H63" s="12">
        <f t="shared" si="3"/>
        <v>15</v>
      </c>
      <c r="I63" s="20"/>
      <c r="J63" s="20"/>
      <c r="K63" s="20">
        <v>15</v>
      </c>
      <c r="L63" s="20"/>
    </row>
    <row r="64" spans="1:15" ht="30">
      <c r="A64" s="13"/>
      <c r="B64" s="13" t="s">
        <v>45</v>
      </c>
      <c r="C64" s="31" t="s">
        <v>159</v>
      </c>
      <c r="D64" s="24" t="s">
        <v>242</v>
      </c>
      <c r="E64" s="13" t="s">
        <v>243</v>
      </c>
      <c r="F64" s="15" t="s">
        <v>158</v>
      </c>
      <c r="G64" s="13" t="s">
        <v>244</v>
      </c>
      <c r="H64" s="12">
        <f t="shared" si="3"/>
        <v>205</v>
      </c>
      <c r="I64" s="20"/>
      <c r="J64" s="20">
        <v>160</v>
      </c>
      <c r="K64" s="20">
        <v>45</v>
      </c>
      <c r="L64" s="20"/>
    </row>
    <row r="65" spans="1:15" ht="30">
      <c r="A65" s="13"/>
      <c r="B65" s="13" t="s">
        <v>245</v>
      </c>
      <c r="C65" s="31" t="s">
        <v>47</v>
      </c>
      <c r="D65" s="24" t="s">
        <v>246</v>
      </c>
      <c r="E65" s="13" t="s">
        <v>157</v>
      </c>
      <c r="F65" s="15" t="s">
        <v>158</v>
      </c>
      <c r="G65" s="13" t="s">
        <v>247</v>
      </c>
      <c r="H65" s="12">
        <f t="shared" si="3"/>
        <v>150</v>
      </c>
      <c r="I65" s="20"/>
      <c r="J65" s="20">
        <v>120</v>
      </c>
      <c r="K65" s="20">
        <v>30</v>
      </c>
      <c r="L65" s="20"/>
    </row>
    <row r="66" spans="1:15">
      <c r="A66" s="13"/>
      <c r="B66" s="13" t="s">
        <v>248</v>
      </c>
      <c r="C66" s="31" t="s">
        <v>249</v>
      </c>
      <c r="D66" s="24" t="s">
        <v>250</v>
      </c>
      <c r="E66" s="13" t="s">
        <v>251</v>
      </c>
      <c r="F66" s="15" t="s">
        <v>158</v>
      </c>
      <c r="G66" s="13">
        <v>8.11</v>
      </c>
      <c r="H66" s="12">
        <f t="shared" si="3"/>
        <v>15</v>
      </c>
      <c r="I66" s="20"/>
      <c r="J66" s="20"/>
      <c r="K66" s="20">
        <v>15</v>
      </c>
      <c r="L66" s="20"/>
    </row>
    <row r="67" spans="1:15">
      <c r="A67" s="13"/>
      <c r="B67" s="13" t="s">
        <v>239</v>
      </c>
      <c r="C67" s="31" t="s">
        <v>164</v>
      </c>
      <c r="D67" s="24" t="s">
        <v>252</v>
      </c>
      <c r="E67" s="13" t="s">
        <v>157</v>
      </c>
      <c r="F67" s="15" t="s">
        <v>158</v>
      </c>
      <c r="G67" s="13">
        <v>12.11</v>
      </c>
      <c r="H67" s="12">
        <f t="shared" si="3"/>
        <v>15</v>
      </c>
      <c r="I67" s="20"/>
      <c r="J67" s="20"/>
      <c r="K67" s="20">
        <v>15</v>
      </c>
      <c r="L67" s="20"/>
    </row>
    <row r="68" spans="1:15" ht="30">
      <c r="A68" s="13"/>
      <c r="B68" s="13" t="s">
        <v>245</v>
      </c>
      <c r="C68" s="31" t="s">
        <v>47</v>
      </c>
      <c r="D68" s="24" t="s">
        <v>253</v>
      </c>
      <c r="E68" s="13" t="s">
        <v>157</v>
      </c>
      <c r="F68" s="15" t="s">
        <v>158</v>
      </c>
      <c r="G68" s="13">
        <v>12.11</v>
      </c>
      <c r="H68" s="12">
        <f t="shared" si="3"/>
        <v>15</v>
      </c>
      <c r="I68" s="20"/>
      <c r="J68" s="20"/>
      <c r="K68" s="20">
        <v>15</v>
      </c>
      <c r="L68" s="20"/>
    </row>
    <row r="69" spans="1:15">
      <c r="A69" s="13"/>
      <c r="B69" s="13" t="s">
        <v>254</v>
      </c>
      <c r="C69" s="31" t="s">
        <v>19</v>
      </c>
      <c r="D69" s="24" t="s">
        <v>255</v>
      </c>
      <c r="E69" s="13" t="s">
        <v>256</v>
      </c>
      <c r="F69" s="15" t="s">
        <v>158</v>
      </c>
      <c r="G69" s="13">
        <v>1.1100000000000001</v>
      </c>
      <c r="H69" s="12">
        <f t="shared" si="3"/>
        <v>15</v>
      </c>
      <c r="I69" s="20"/>
      <c r="J69" s="20"/>
      <c r="K69" s="20">
        <v>15</v>
      </c>
      <c r="L69" s="20"/>
    </row>
    <row r="70" spans="1:15">
      <c r="A70" s="13"/>
      <c r="B70" s="13" t="s">
        <v>50</v>
      </c>
      <c r="C70" s="32" t="s">
        <v>51</v>
      </c>
      <c r="D70" s="24" t="s">
        <v>257</v>
      </c>
      <c r="E70" s="13" t="s">
        <v>258</v>
      </c>
      <c r="F70" s="15" t="s">
        <v>158</v>
      </c>
      <c r="G70" s="13">
        <v>15.11</v>
      </c>
      <c r="H70" s="12">
        <f t="shared" si="3"/>
        <v>15</v>
      </c>
      <c r="I70" s="20"/>
      <c r="J70" s="20"/>
      <c r="K70" s="20">
        <v>15</v>
      </c>
      <c r="L70" s="20"/>
    </row>
    <row r="71" spans="1:15">
      <c r="A71" s="13"/>
      <c r="B71" s="13" t="s">
        <v>245</v>
      </c>
      <c r="C71" s="31" t="s">
        <v>259</v>
      </c>
      <c r="D71" s="24" t="s">
        <v>260</v>
      </c>
      <c r="E71" s="13" t="s">
        <v>166</v>
      </c>
      <c r="F71" s="15" t="s">
        <v>158</v>
      </c>
      <c r="G71" s="13">
        <v>27.11</v>
      </c>
      <c r="H71" s="12">
        <f t="shared" si="3"/>
        <v>15</v>
      </c>
      <c r="I71" s="20"/>
      <c r="J71" s="20"/>
      <c r="K71" s="20">
        <v>15</v>
      </c>
      <c r="L71" s="20"/>
    </row>
    <row r="72" spans="1:15">
      <c r="A72" s="13"/>
      <c r="B72" s="13" t="s">
        <v>45</v>
      </c>
      <c r="C72" s="31" t="s">
        <v>31</v>
      </c>
      <c r="D72" s="24" t="s">
        <v>261</v>
      </c>
      <c r="E72" s="13" t="s">
        <v>189</v>
      </c>
      <c r="F72" s="15" t="s">
        <v>158</v>
      </c>
      <c r="G72" s="13">
        <v>21.11</v>
      </c>
      <c r="H72" s="12">
        <f t="shared" si="3"/>
        <v>15</v>
      </c>
      <c r="I72" s="20"/>
      <c r="J72" s="20"/>
      <c r="K72" s="20">
        <v>15</v>
      </c>
      <c r="L72" s="20"/>
    </row>
    <row r="73" spans="1:15">
      <c r="A73" s="13"/>
      <c r="B73" s="13" t="s">
        <v>45</v>
      </c>
      <c r="C73" s="31" t="s">
        <v>249</v>
      </c>
      <c r="D73" s="24" t="s">
        <v>262</v>
      </c>
      <c r="E73" s="13" t="s">
        <v>182</v>
      </c>
      <c r="F73" s="15" t="s">
        <v>158</v>
      </c>
      <c r="G73" s="13">
        <v>27.11</v>
      </c>
      <c r="H73" s="12">
        <f t="shared" si="3"/>
        <v>15</v>
      </c>
      <c r="I73" s="20"/>
      <c r="J73" s="20"/>
      <c r="K73" s="20">
        <v>15</v>
      </c>
      <c r="L73" s="20"/>
    </row>
    <row r="74" spans="1:15" ht="27" customHeight="1">
      <c r="A74" s="53" t="s">
        <v>263</v>
      </c>
      <c r="B74" s="54"/>
      <c r="C74" s="54"/>
      <c r="D74" s="54"/>
      <c r="E74" s="54"/>
      <c r="F74" s="54"/>
      <c r="G74" s="66"/>
      <c r="H74" s="16">
        <f>SUM(H60:H73)</f>
        <v>1030</v>
      </c>
      <c r="I74" s="16">
        <f t="shared" ref="I74:K74" si="4">SUM(I60:I73)</f>
        <v>0</v>
      </c>
      <c r="J74" s="16">
        <f t="shared" si="4"/>
        <v>730</v>
      </c>
      <c r="K74" s="16">
        <f t="shared" si="4"/>
        <v>300</v>
      </c>
      <c r="L74" s="22"/>
      <c r="N74" s="18"/>
      <c r="O74" s="18"/>
    </row>
    <row r="76" spans="1:15" ht="21.75" customHeight="1">
      <c r="A76" s="53" t="s">
        <v>264</v>
      </c>
      <c r="B76" s="54"/>
      <c r="C76" s="54"/>
      <c r="D76" s="54"/>
      <c r="E76" s="54"/>
      <c r="F76" s="54"/>
      <c r="G76" s="66"/>
      <c r="H76" s="16">
        <f>SUM(I76:K76)</f>
        <v>5275</v>
      </c>
      <c r="I76" s="16">
        <v>0</v>
      </c>
      <c r="J76" s="16">
        <v>3670</v>
      </c>
      <c r="K76" s="16">
        <v>1605</v>
      </c>
      <c r="L76" s="22"/>
    </row>
    <row r="78" spans="1:15" ht="20.25" customHeight="1">
      <c r="A78" s="53" t="s">
        <v>265</v>
      </c>
      <c r="B78" s="54"/>
      <c r="C78" s="54"/>
      <c r="D78" s="54"/>
      <c r="E78" s="54"/>
      <c r="F78" s="54"/>
      <c r="G78" s="66"/>
      <c r="H78" s="16">
        <f>H74+H76</f>
        <v>6305</v>
      </c>
      <c r="I78" s="16">
        <f t="shared" ref="I78:K78" si="5">I74+I76</f>
        <v>0</v>
      </c>
      <c r="J78" s="16">
        <f t="shared" si="5"/>
        <v>4400</v>
      </c>
      <c r="K78" s="16">
        <f t="shared" si="5"/>
        <v>1905</v>
      </c>
      <c r="L78" s="16"/>
    </row>
    <row r="80" spans="1:15">
      <c r="A80" s="67" t="s">
        <v>138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1:12" ht="30">
      <c r="A81" s="13"/>
      <c r="B81" s="13" t="s">
        <v>45</v>
      </c>
      <c r="C81" s="33" t="s">
        <v>41</v>
      </c>
      <c r="D81" s="24" t="s">
        <v>266</v>
      </c>
      <c r="E81" s="13" t="s">
        <v>267</v>
      </c>
      <c r="F81" s="15" t="s">
        <v>158</v>
      </c>
      <c r="G81" s="13" t="s">
        <v>268</v>
      </c>
      <c r="H81" s="12">
        <f t="shared" ref="H81:H98" si="6">I81+J81+K81</f>
        <v>130</v>
      </c>
      <c r="I81" s="13"/>
      <c r="J81" s="13">
        <v>100</v>
      </c>
      <c r="K81" s="46">
        <v>30</v>
      </c>
      <c r="L81" s="13"/>
    </row>
    <row r="82" spans="1:12">
      <c r="A82" s="13"/>
      <c r="B82" s="13" t="s">
        <v>45</v>
      </c>
      <c r="C82" s="33" t="s">
        <v>259</v>
      </c>
      <c r="D82" s="24" t="s">
        <v>269</v>
      </c>
      <c r="E82" s="13" t="s">
        <v>182</v>
      </c>
      <c r="F82" s="15" t="s">
        <v>158</v>
      </c>
      <c r="G82" s="13">
        <v>5.12</v>
      </c>
      <c r="H82" s="12">
        <f t="shared" si="6"/>
        <v>15</v>
      </c>
      <c r="I82" s="13"/>
      <c r="J82" s="13"/>
      <c r="K82" s="43">
        <v>15</v>
      </c>
      <c r="L82" s="13"/>
    </row>
    <row r="83" spans="1:12">
      <c r="A83" s="13"/>
      <c r="B83" s="13" t="s">
        <v>45</v>
      </c>
      <c r="C83" s="33" t="s">
        <v>31</v>
      </c>
      <c r="D83" s="24" t="s">
        <v>270</v>
      </c>
      <c r="E83" s="13" t="s">
        <v>271</v>
      </c>
      <c r="F83" s="15" t="s">
        <v>158</v>
      </c>
      <c r="G83" s="13">
        <v>7.12</v>
      </c>
      <c r="H83" s="12">
        <f t="shared" si="6"/>
        <v>15</v>
      </c>
      <c r="I83" s="13"/>
      <c r="J83" s="46"/>
      <c r="K83" s="43">
        <v>15</v>
      </c>
      <c r="L83" s="13"/>
    </row>
    <row r="84" spans="1:12">
      <c r="A84" s="13"/>
      <c r="B84" s="13" t="s">
        <v>272</v>
      </c>
      <c r="C84" s="33" t="s">
        <v>17</v>
      </c>
      <c r="D84" s="24" t="s">
        <v>273</v>
      </c>
      <c r="E84" s="13" t="s">
        <v>157</v>
      </c>
      <c r="F84" s="15" t="s">
        <v>158</v>
      </c>
      <c r="G84" s="13" t="s">
        <v>274</v>
      </c>
      <c r="H84" s="12">
        <f t="shared" si="6"/>
        <v>110</v>
      </c>
      <c r="I84" s="13"/>
      <c r="J84" s="47">
        <v>80</v>
      </c>
      <c r="K84" s="43">
        <v>30</v>
      </c>
      <c r="L84" s="13"/>
    </row>
    <row r="85" spans="1:12">
      <c r="A85" s="13"/>
      <c r="B85" s="13" t="s">
        <v>45</v>
      </c>
      <c r="C85" s="33" t="s">
        <v>31</v>
      </c>
      <c r="D85" s="24" t="s">
        <v>275</v>
      </c>
      <c r="E85" s="13" t="s">
        <v>276</v>
      </c>
      <c r="F85" s="15" t="s">
        <v>158</v>
      </c>
      <c r="G85" s="14">
        <v>10.119999999999999</v>
      </c>
      <c r="H85" s="12">
        <f t="shared" si="6"/>
        <v>15</v>
      </c>
      <c r="I85" s="13"/>
      <c r="J85" s="13"/>
      <c r="K85" s="14">
        <v>15</v>
      </c>
      <c r="L85" s="13"/>
    </row>
    <row r="86" spans="1:12">
      <c r="A86" s="13"/>
      <c r="B86" s="13" t="s">
        <v>45</v>
      </c>
      <c r="C86" s="33" t="s">
        <v>32</v>
      </c>
      <c r="D86" s="24" t="s">
        <v>277</v>
      </c>
      <c r="E86" s="13" t="s">
        <v>278</v>
      </c>
      <c r="F86" s="15" t="s">
        <v>158</v>
      </c>
      <c r="G86" s="13">
        <v>8.1199999999999992</v>
      </c>
      <c r="H86" s="12">
        <f t="shared" si="6"/>
        <v>15</v>
      </c>
      <c r="I86" s="13"/>
      <c r="J86" s="13"/>
      <c r="K86" s="14">
        <v>15</v>
      </c>
      <c r="L86" s="13"/>
    </row>
    <row r="87" spans="1:12">
      <c r="A87" s="13"/>
      <c r="B87" s="13" t="s">
        <v>45</v>
      </c>
      <c r="C87" s="33" t="s">
        <v>39</v>
      </c>
      <c r="D87" s="24" t="s">
        <v>277</v>
      </c>
      <c r="E87" s="13" t="s">
        <v>278</v>
      </c>
      <c r="F87" s="15" t="s">
        <v>158</v>
      </c>
      <c r="G87" s="13">
        <v>8.1199999999999992</v>
      </c>
      <c r="H87" s="12">
        <f t="shared" si="6"/>
        <v>15</v>
      </c>
      <c r="I87" s="13"/>
      <c r="J87" s="13"/>
      <c r="K87" s="14">
        <v>15</v>
      </c>
      <c r="L87" s="13"/>
    </row>
    <row r="88" spans="1:12">
      <c r="A88" s="13"/>
      <c r="B88" s="13" t="s">
        <v>33</v>
      </c>
      <c r="C88" s="48" t="s">
        <v>279</v>
      </c>
      <c r="D88" s="24" t="s">
        <v>277</v>
      </c>
      <c r="E88" s="13" t="s">
        <v>278</v>
      </c>
      <c r="F88" s="15" t="s">
        <v>158</v>
      </c>
      <c r="G88" s="13">
        <v>8.1199999999999992</v>
      </c>
      <c r="H88" s="12">
        <f t="shared" si="6"/>
        <v>15</v>
      </c>
      <c r="I88" s="13"/>
      <c r="J88" s="20"/>
      <c r="K88" s="14">
        <v>15</v>
      </c>
      <c r="L88" s="13"/>
    </row>
    <row r="89" spans="1:12">
      <c r="A89" s="13"/>
      <c r="B89" s="13" t="s">
        <v>45</v>
      </c>
      <c r="C89" s="33" t="s">
        <v>212</v>
      </c>
      <c r="D89" s="24" t="s">
        <v>280</v>
      </c>
      <c r="E89" s="13" t="s">
        <v>169</v>
      </c>
      <c r="F89" s="15" t="s">
        <v>158</v>
      </c>
      <c r="G89" s="13" t="s">
        <v>281</v>
      </c>
      <c r="H89" s="12">
        <f t="shared" si="6"/>
        <v>120</v>
      </c>
      <c r="I89" s="13"/>
      <c r="J89" s="47">
        <v>90</v>
      </c>
      <c r="K89" s="13">
        <v>30</v>
      </c>
      <c r="L89" s="13"/>
    </row>
    <row r="90" spans="1:12" ht="30">
      <c r="A90" s="13"/>
      <c r="B90" s="13" t="s">
        <v>282</v>
      </c>
      <c r="C90" s="33" t="s">
        <v>161</v>
      </c>
      <c r="D90" s="24" t="s">
        <v>280</v>
      </c>
      <c r="E90" s="13" t="s">
        <v>169</v>
      </c>
      <c r="F90" s="15" t="s">
        <v>158</v>
      </c>
      <c r="G90" s="13" t="s">
        <v>281</v>
      </c>
      <c r="H90" s="12">
        <f t="shared" si="6"/>
        <v>120</v>
      </c>
      <c r="I90" s="13"/>
      <c r="J90" s="47">
        <v>90</v>
      </c>
      <c r="K90" s="13">
        <v>30</v>
      </c>
      <c r="L90" s="13"/>
    </row>
    <row r="91" spans="1:12">
      <c r="A91" s="13"/>
      <c r="B91" s="13" t="s">
        <v>200</v>
      </c>
      <c r="C91" s="33" t="s">
        <v>51</v>
      </c>
      <c r="D91" s="24" t="s">
        <v>280</v>
      </c>
      <c r="E91" s="13" t="s">
        <v>169</v>
      </c>
      <c r="F91" s="15" t="s">
        <v>158</v>
      </c>
      <c r="G91" s="13" t="s">
        <v>281</v>
      </c>
      <c r="H91" s="12">
        <f t="shared" si="6"/>
        <v>120</v>
      </c>
      <c r="I91" s="13"/>
      <c r="J91" s="47">
        <v>90</v>
      </c>
      <c r="K91" s="13">
        <v>30</v>
      </c>
      <c r="L91" s="13"/>
    </row>
    <row r="92" spans="1:12">
      <c r="A92" s="13"/>
      <c r="B92" s="13" t="s">
        <v>282</v>
      </c>
      <c r="C92" s="33" t="s">
        <v>167</v>
      </c>
      <c r="D92" s="24" t="s">
        <v>280</v>
      </c>
      <c r="E92" s="13" t="s">
        <v>169</v>
      </c>
      <c r="F92" s="15" t="s">
        <v>158</v>
      </c>
      <c r="G92" s="13" t="s">
        <v>281</v>
      </c>
      <c r="H92" s="12">
        <f t="shared" si="6"/>
        <v>120</v>
      </c>
      <c r="I92" s="13"/>
      <c r="J92" s="47">
        <v>90</v>
      </c>
      <c r="K92" s="13">
        <v>30</v>
      </c>
      <c r="L92" s="13"/>
    </row>
    <row r="93" spans="1:12" ht="30">
      <c r="A93" s="13"/>
      <c r="B93" s="13" t="s">
        <v>282</v>
      </c>
      <c r="C93" s="33" t="s">
        <v>161</v>
      </c>
      <c r="D93" s="24" t="s">
        <v>283</v>
      </c>
      <c r="E93" s="13" t="s">
        <v>169</v>
      </c>
      <c r="F93" s="15" t="s">
        <v>158</v>
      </c>
      <c r="G93" s="13">
        <v>14.12</v>
      </c>
      <c r="H93" s="12">
        <f t="shared" si="6"/>
        <v>15</v>
      </c>
      <c r="I93" s="13"/>
      <c r="J93" s="13"/>
      <c r="K93" s="13">
        <v>15</v>
      </c>
      <c r="L93" s="13"/>
    </row>
    <row r="94" spans="1:12">
      <c r="A94" s="13"/>
      <c r="B94" s="13" t="s">
        <v>282</v>
      </c>
      <c r="C94" s="33" t="s">
        <v>167</v>
      </c>
      <c r="D94" s="24" t="s">
        <v>283</v>
      </c>
      <c r="E94" s="13" t="s">
        <v>169</v>
      </c>
      <c r="F94" s="15" t="s">
        <v>158</v>
      </c>
      <c r="G94" s="13">
        <v>14.12</v>
      </c>
      <c r="H94" s="12">
        <f t="shared" si="6"/>
        <v>15</v>
      </c>
      <c r="I94" s="13"/>
      <c r="J94" s="13"/>
      <c r="K94" s="13">
        <v>15</v>
      </c>
      <c r="L94" s="13"/>
    </row>
    <row r="95" spans="1:12">
      <c r="A95" s="13"/>
      <c r="B95" s="13" t="s">
        <v>200</v>
      </c>
      <c r="C95" s="33" t="s">
        <v>51</v>
      </c>
      <c r="D95" s="24" t="s">
        <v>284</v>
      </c>
      <c r="E95" s="13" t="s">
        <v>182</v>
      </c>
      <c r="F95" s="15" t="s">
        <v>158</v>
      </c>
      <c r="G95" s="13">
        <v>19.12</v>
      </c>
      <c r="H95" s="12">
        <f t="shared" si="6"/>
        <v>15</v>
      </c>
      <c r="I95" s="13"/>
      <c r="J95" s="13"/>
      <c r="K95" s="13">
        <v>15</v>
      </c>
      <c r="L95" s="13"/>
    </row>
    <row r="96" spans="1:12">
      <c r="A96" s="13"/>
      <c r="B96" s="13" t="s">
        <v>282</v>
      </c>
      <c r="C96" s="33" t="s">
        <v>167</v>
      </c>
      <c r="D96" s="24" t="s">
        <v>285</v>
      </c>
      <c r="E96" s="13" t="s">
        <v>182</v>
      </c>
      <c r="F96" s="15" t="s">
        <v>158</v>
      </c>
      <c r="G96" s="13" t="s">
        <v>286</v>
      </c>
      <c r="H96" s="12">
        <f t="shared" si="6"/>
        <v>30</v>
      </c>
      <c r="I96" s="13"/>
      <c r="J96" s="13"/>
      <c r="K96" s="13">
        <v>30</v>
      </c>
      <c r="L96" s="13"/>
    </row>
    <row r="97" spans="1:15">
      <c r="A97" s="13"/>
      <c r="B97" s="13" t="s">
        <v>45</v>
      </c>
      <c r="C97" s="33" t="s">
        <v>39</v>
      </c>
      <c r="D97" s="24" t="s">
        <v>287</v>
      </c>
      <c r="E97" s="13" t="s">
        <v>169</v>
      </c>
      <c r="F97" s="15" t="s">
        <v>158</v>
      </c>
      <c r="G97" s="13">
        <v>16.12</v>
      </c>
      <c r="H97" s="12">
        <f t="shared" si="6"/>
        <v>15</v>
      </c>
      <c r="I97" s="13"/>
      <c r="J97" s="13"/>
      <c r="K97" s="13">
        <v>15</v>
      </c>
      <c r="L97" s="13"/>
    </row>
    <row r="98" spans="1:15">
      <c r="A98" s="13"/>
      <c r="B98" s="13" t="s">
        <v>288</v>
      </c>
      <c r="C98" s="33" t="s">
        <v>17</v>
      </c>
      <c r="D98" s="24" t="s">
        <v>289</v>
      </c>
      <c r="E98" s="13" t="s">
        <v>189</v>
      </c>
      <c r="F98" s="15" t="s">
        <v>158</v>
      </c>
      <c r="G98" s="13">
        <v>27.11</v>
      </c>
      <c r="H98" s="12">
        <f t="shared" si="6"/>
        <v>15</v>
      </c>
      <c r="I98" s="13"/>
      <c r="J98" s="13"/>
      <c r="K98" s="13">
        <v>15</v>
      </c>
      <c r="L98" s="13"/>
    </row>
    <row r="99" spans="1:15" ht="25.5" customHeight="1">
      <c r="A99" s="53" t="s">
        <v>290</v>
      </c>
      <c r="B99" s="54"/>
      <c r="C99" s="54"/>
      <c r="D99" s="54"/>
      <c r="E99" s="54"/>
      <c r="F99" s="54"/>
      <c r="G99" s="66"/>
      <c r="H99" s="16">
        <f>SUM(H81:H98)</f>
        <v>915</v>
      </c>
      <c r="I99" s="16">
        <f t="shared" ref="I99:K99" si="7">SUM(I81:I98)</f>
        <v>0</v>
      </c>
      <c r="J99" s="16">
        <f t="shared" si="7"/>
        <v>540</v>
      </c>
      <c r="K99" s="16">
        <f t="shared" si="7"/>
        <v>375</v>
      </c>
      <c r="L99" s="22"/>
      <c r="N99" s="18"/>
      <c r="O99" s="18"/>
    </row>
    <row r="101" spans="1:15" ht="22.5" customHeight="1">
      <c r="A101" s="53" t="s">
        <v>291</v>
      </c>
      <c r="B101" s="54"/>
      <c r="C101" s="54"/>
      <c r="D101" s="54"/>
      <c r="E101" s="54"/>
      <c r="F101" s="54"/>
      <c r="G101" s="66"/>
      <c r="H101" s="16">
        <f>SUM(I101:K101)</f>
        <v>6845</v>
      </c>
      <c r="I101" s="16">
        <v>0</v>
      </c>
      <c r="J101" s="16">
        <v>3275</v>
      </c>
      <c r="K101" s="16">
        <v>3570</v>
      </c>
      <c r="L101" s="22"/>
    </row>
    <row r="103" spans="1:15" ht="27.75" customHeight="1">
      <c r="A103" s="53" t="s">
        <v>292</v>
      </c>
      <c r="B103" s="54"/>
      <c r="C103" s="54"/>
      <c r="D103" s="54"/>
      <c r="E103" s="54"/>
      <c r="F103" s="54"/>
      <c r="G103" s="66"/>
      <c r="H103" s="16">
        <f>H99+H101</f>
        <v>7760</v>
      </c>
      <c r="I103" s="16">
        <f t="shared" ref="I103:K103" si="8">I99+I101</f>
        <v>0</v>
      </c>
      <c r="J103" s="16">
        <f t="shared" si="8"/>
        <v>3815</v>
      </c>
      <c r="K103" s="16">
        <f t="shared" si="8"/>
        <v>3945</v>
      </c>
      <c r="L103" s="16"/>
    </row>
    <row r="106" spans="1:15" ht="21.75" customHeight="1">
      <c r="A106" s="53" t="s">
        <v>293</v>
      </c>
      <c r="B106" s="54"/>
      <c r="C106" s="54"/>
      <c r="D106" s="54"/>
      <c r="E106" s="54"/>
      <c r="F106" s="54"/>
      <c r="G106" s="55"/>
      <c r="H106" s="16">
        <f>H53+H74+H99</f>
        <v>12123.68</v>
      </c>
      <c r="I106" s="16">
        <f t="shared" ref="I106:K106" si="9">I53+I74+I99</f>
        <v>113.5</v>
      </c>
      <c r="J106" s="16">
        <f t="shared" si="9"/>
        <v>9550.18</v>
      </c>
      <c r="K106" s="16">
        <f t="shared" si="9"/>
        <v>2460</v>
      </c>
      <c r="L106" s="22"/>
    </row>
    <row r="108" spans="1:15" ht="21.75" customHeight="1">
      <c r="A108" s="53" t="s">
        <v>294</v>
      </c>
      <c r="B108" s="54"/>
      <c r="C108" s="54"/>
      <c r="D108" s="54"/>
      <c r="E108" s="54"/>
      <c r="F108" s="54"/>
      <c r="G108" s="55"/>
      <c r="H108" s="16">
        <f>H55+H76+H101</f>
        <v>36866.5</v>
      </c>
      <c r="I108" s="16">
        <f t="shared" ref="I108:K108" si="10">I55+I76+I101</f>
        <v>376.5</v>
      </c>
      <c r="J108" s="16">
        <f t="shared" si="10"/>
        <v>24625</v>
      </c>
      <c r="K108" s="16">
        <f t="shared" si="10"/>
        <v>11865</v>
      </c>
      <c r="L108" s="22"/>
    </row>
    <row r="110" spans="1:15" ht="30" customHeight="1">
      <c r="A110" s="53" t="s">
        <v>295</v>
      </c>
      <c r="B110" s="54"/>
      <c r="C110" s="54"/>
      <c r="D110" s="54"/>
      <c r="E110" s="54"/>
      <c r="F110" s="54"/>
      <c r="G110" s="55"/>
      <c r="H110" s="16">
        <f>H57+H78+H103</f>
        <v>48990.18</v>
      </c>
      <c r="I110" s="16">
        <f t="shared" ref="I110:K110" si="11">I57+I78+I103</f>
        <v>490</v>
      </c>
      <c r="J110" s="16">
        <f t="shared" si="11"/>
        <v>34175.18</v>
      </c>
      <c r="K110" s="16">
        <f t="shared" si="11"/>
        <v>14325</v>
      </c>
      <c r="L110" s="22"/>
    </row>
    <row r="114" spans="8:11">
      <c r="H114" s="18"/>
      <c r="K114" s="18"/>
    </row>
  </sheetData>
  <mergeCells count="26">
    <mergeCell ref="A74:G74"/>
    <mergeCell ref="L4:L5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A8:L8"/>
    <mergeCell ref="A53:G53"/>
    <mergeCell ref="A55:G55"/>
    <mergeCell ref="A57:G57"/>
    <mergeCell ref="A59:L59"/>
    <mergeCell ref="A106:G106"/>
    <mergeCell ref="A108:G108"/>
    <mergeCell ref="A110:G110"/>
    <mergeCell ref="A76:G76"/>
    <mergeCell ref="A78:G78"/>
    <mergeCell ref="A80:L80"/>
    <mergeCell ref="A99:G99"/>
    <mergeCell ref="A101:G101"/>
    <mergeCell ref="A103:G103"/>
  </mergeCells>
  <pageMargins left="0.15748031496062992" right="0.15748031496062992" top="0.15748031496062992" bottom="0.15748031496062992" header="0.15748031496062992" footer="0.15748031496062992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40" sqref="E4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ქვეყნის გარეთ</vt:lpstr>
      <vt:lpstr>ქვეყნის შიგნით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mioseliani</dc:creator>
  <cp:lastModifiedBy>idarakhvelidze</cp:lastModifiedBy>
  <cp:lastPrinted>2019-02-14T07:08:56Z</cp:lastPrinted>
  <dcterms:created xsi:type="dcterms:W3CDTF">2019-02-14T06:24:48Z</dcterms:created>
  <dcterms:modified xsi:type="dcterms:W3CDTF">2019-02-14T13:55:45Z</dcterms:modified>
</cp:coreProperties>
</file>